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da\Desktop\H30決算分　県送付データ\"/>
    </mc:Choice>
  </mc:AlternateContent>
  <workbookProtection workbookAlgorithmName="SHA-512" workbookHashValue="UIF/C3yyySx0cxvefjwWj/wa+SwBqYqtgahcYvB602J457Zvq/31ex+Beq2+qUZiEtqjY79xiZubBvmzQU8pfA==" workbookSaltValue="sXG6kAkCsemZfo2wNEzMl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MH78" i="4" l="1"/>
  <c r="IZ54" i="4"/>
  <c r="IZ32" i="4"/>
  <c r="HM78" i="4"/>
  <c r="FL54" i="4"/>
  <c r="FL32" i="4"/>
  <c r="MN32" i="4"/>
  <c r="CS78" i="4"/>
  <c r="BX54" i="4"/>
  <c r="BX32" i="4"/>
  <c r="MN54" i="4"/>
  <c r="C11" i="5"/>
  <c r="D11" i="5"/>
  <c r="E11" i="5"/>
  <c r="B11" i="5"/>
  <c r="KC78" i="4" l="1"/>
  <c r="FH78" i="4"/>
  <c r="DS54" i="4"/>
  <c r="DS32" i="4"/>
  <c r="HG32" i="4"/>
  <c r="AN78" i="4"/>
  <c r="AE54" i="4"/>
  <c r="AE32" i="4"/>
  <c r="KU54" i="4"/>
  <c r="KU32" i="4"/>
  <c r="HG54" i="4"/>
  <c r="KF32" i="4"/>
  <c r="JJ78" i="4"/>
  <c r="GR54" i="4"/>
  <c r="GR32" i="4"/>
  <c r="DD54" i="4"/>
  <c r="DD32" i="4"/>
  <c r="EO78" i="4"/>
  <c r="KF54" i="4"/>
  <c r="U78" i="4"/>
  <c r="P54" i="4"/>
  <c r="P32" i="4"/>
  <c r="LY54" i="4"/>
  <c r="LY32" i="4"/>
  <c r="IK32" i="4"/>
  <c r="LO78" i="4"/>
  <c r="IK54" i="4"/>
  <c r="BI54" i="4"/>
  <c r="BI32" i="4"/>
  <c r="GT78" i="4"/>
  <c r="EW54" i="4"/>
  <c r="EW32" i="4"/>
  <c r="BZ78" i="4"/>
  <c r="BG78" i="4"/>
  <c r="AT54" i="4"/>
  <c r="AT32" i="4"/>
  <c r="GA78" i="4"/>
  <c r="EH54" i="4"/>
  <c r="LJ54" i="4"/>
  <c r="LJ32" i="4"/>
  <c r="KV78" i="4"/>
  <c r="HV54" i="4"/>
  <c r="HV32" i="4"/>
  <c r="EH32" i="4"/>
</calcChain>
</file>

<file path=xl/sharedStrings.xml><?xml version="1.0" encoding="utf-8"?>
<sst xmlns="http://schemas.openxmlformats.org/spreadsheetml/2006/main" count="322" uniqueCount="180">
  <si>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</si>
  <si>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</si>
  <si>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</si>
  <si>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</si>
  <si>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</si>
  <si>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</si>
  <si>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</si>
  <si>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</si>
  <si>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</si>
  <si>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</si>
  <si>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</si>
  <si>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</si>
  <si>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</si>
  <si>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</si>
  <si>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</si>
  <si>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</si>
  <si>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</si>
  <si>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</si>
  <si>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</si>
  <si>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</si>
  <si>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</si>
  <si>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</si>
  <si>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</si>
  <si>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</si>
  <si>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</si>
  <si>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</si>
  <si>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</si>
  <si>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</si>
  <si>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</si>
  <si>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</si>
  <si>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</si>
  <si>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</si>
  <si>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</si>
  <si>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</si>
  <si>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</si>
  <si>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</si>
  <si>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</si>
  <si>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</si>
  <si>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</si>
  <si>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</si>
  <si>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</si>
  <si>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</si>
  <si>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</si>
  <si>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</si>
  <si>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</si>
  <si>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</si>
  <si>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</si>
  <si>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</si>
  <si>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</si>
  <si>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</si>
  <si>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</si>
  <si>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</si>
  <si>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</si>
  <si>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</si>
  <si>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</si>
  <si>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</si>
  <si>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</si>
  <si>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</si>
  <si>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</si>
  <si>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</si>
  <si>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</si>
  <si>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</si>
  <si>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</si>
  <si>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</si>
  <si>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</si>
  <si>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</si>
  <si>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</si>
  <si>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</si>
  <si>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</si>
  <si>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</si>
  <si>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</si>
  <si>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</si>
  <si>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</si>
  <si>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</si>
  <si>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</si>
  <si>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</si>
  <si>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</si>
  <si>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</si>
  <si>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</si>
  <si>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</si>
  <si>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</si>
  <si>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</si>
  <si>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</si>
  <si>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</si>
  <si>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</si>
  <si>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</si>
  <si>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</si>
  <si>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</si>
  <si>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</si>
  <si>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</si>
  <si>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</si>
  <si>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</si>
  <si>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</si>
  <si>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</si>
  <si>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</si>
  <si>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</si>
  <si>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</si>
  <si>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</si>
  <si>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</si>
  <si>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</si>
  <si>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</si>
  <si>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</si>
  <si>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</si>
  <si>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</si>
  <si>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</si>
  <si>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</si>
  <si>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</si>
  <si>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</si>
  <si>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</si>
  <si>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</si>
  <si>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</si>
  <si>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</si>
  <si>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</si>
  <si>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</si>
  <si>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</si>
  <si>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</si>
  <si>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</si>
  <si>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</si>
  <si>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</si>
  <si>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</si>
  <si>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</si>
  <si>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</si>
  <si>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</si>
  <si>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</si>
  <si>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</si>
  <si>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</si>
  <si>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</si>
  <si>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</si>
  <si>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</si>
  <si>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</si>
  <si>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</si>
  <si>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</si>
  <si>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</si>
  <si>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</si>
  <si>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</si>
  <si>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</si>
  <si>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</si>
  <si>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</si>
  <si>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</si>
  <si>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</si>
  <si>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</si>
  <si>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</si>
  <si>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</si>
  <si>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</si>
  <si>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</si>
  <si>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</si>
  <si>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</si>
  <si>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</si>
  <si>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</si>
  <si>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</si>
  <si>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</si>
  <si>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当該値(N-2)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</si>
  <si>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</si>
  <si>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</si>
  <si>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</si>
  <si>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</si>
  <si>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</si>
  <si>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つるぎ町</t>
  </si>
  <si>
    <t>つるぎ町立半田病院</t>
  </si>
  <si>
    <t>条例全部</t>
  </si>
  <si>
    <t>病院事業</t>
  </si>
  <si>
    <t>一般病院</t>
  </si>
  <si>
    <t>100床以上～200床未満</t>
  </si>
  <si>
    <t>自治体職員 民間企業出身</t>
  </si>
  <si>
    <t>直営</t>
  </si>
  <si>
    <t>対象</t>
  </si>
  <si>
    <t>ド 透</t>
  </si>
  <si>
    <t>救 臨 へ 災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</si>
  <si>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</si>
  <si>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</si>
  <si>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</si>
  <si>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</si>
  <si>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</si>
  <si>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</si>
  <si>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</si>
  <si>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</si>
  <si>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徳島県西部医療圏における５疾病（がん、脳卒中、急性心筋梗塞、糖尿病、精神疾患）、５事業（救急医療、災害医療、へき地医療、周産期医療、小児医療）を担っている。特に、産科医療・小児医療・透析医療においては、当該地域において拠点となる医療機能である。</t>
    <phoneticPr fontId="5"/>
  </si>
  <si>
    <t>①有形固定資産減価償却率：施設全体としては、耐震化工事による病棟を建て替えた事が大きく影響し、年数も経過していないので、平均に比べ老朽化は進んでいない。
②機械備品減価償却率：機械備品については定期的に更新しているが、比較的耐用年数が短いものが多い。平成30年度に電子カルテを更新した事により、取得費用の大きさから比率を大きく下げる結果となった。
③1床当たり有形固定資産：従来の病床数134床から14床削減した120床運用となったことに加え、耐震化工事による固定資産の増加により、建設投資の状況としては高くなっている。</t>
    <rPh sb="125" eb="127">
      <t>ヘイセイ</t>
    </rPh>
    <rPh sb="129" eb="131">
      <t>ネンド</t>
    </rPh>
    <rPh sb="132" eb="134">
      <t>デンシ</t>
    </rPh>
    <rPh sb="138" eb="140">
      <t>コウシン</t>
    </rPh>
    <rPh sb="142" eb="143">
      <t>コト</t>
    </rPh>
    <rPh sb="147" eb="149">
      <t>シュトク</t>
    </rPh>
    <rPh sb="149" eb="151">
      <t>ヒヨウ</t>
    </rPh>
    <rPh sb="152" eb="153">
      <t>オオ</t>
    </rPh>
    <rPh sb="157" eb="159">
      <t>ヒリツ</t>
    </rPh>
    <rPh sb="160" eb="161">
      <t>オオ</t>
    </rPh>
    <rPh sb="163" eb="164">
      <t>サ</t>
    </rPh>
    <rPh sb="166" eb="168">
      <t>ケッカ</t>
    </rPh>
    <phoneticPr fontId="5"/>
  </si>
  <si>
    <t>新公立病院改革プランの計画期間中期を迎え、目標達成に向け取り組むも、多くの領域で相違が生じる結果となった。
今後においても、新公立病院改革プランの推進を図り、地域の将来像を見据えた医療機能の維持・確保に努めるとともに、永年にわたり地域と共に歩める病院運営・経営基盤の構築に努めていく。</t>
    <rPh sb="11" eb="13">
      <t>ケイカク</t>
    </rPh>
    <rPh sb="13" eb="15">
      <t>キカン</t>
    </rPh>
    <rPh sb="15" eb="17">
      <t>チュウキ</t>
    </rPh>
    <rPh sb="18" eb="19">
      <t>ムカ</t>
    </rPh>
    <rPh sb="21" eb="23">
      <t>モクヒョウ</t>
    </rPh>
    <rPh sb="23" eb="25">
      <t>タッセイ</t>
    </rPh>
    <rPh sb="26" eb="27">
      <t>ム</t>
    </rPh>
    <rPh sb="28" eb="29">
      <t>ト</t>
    </rPh>
    <rPh sb="30" eb="31">
      <t>ク</t>
    </rPh>
    <rPh sb="34" eb="35">
      <t>オオ</t>
    </rPh>
    <rPh sb="37" eb="39">
      <t>リョウイキ</t>
    </rPh>
    <rPh sb="40" eb="42">
      <t>ソウイ</t>
    </rPh>
    <rPh sb="43" eb="44">
      <t>ショウ</t>
    </rPh>
    <rPh sb="46" eb="48">
      <t>ケッカ</t>
    </rPh>
    <rPh sb="109" eb="111">
      <t>ナガネン</t>
    </rPh>
    <rPh sb="115" eb="117">
      <t>チイキ</t>
    </rPh>
    <rPh sb="118" eb="119">
      <t>トモ</t>
    </rPh>
    <rPh sb="120" eb="121">
      <t>アユ</t>
    </rPh>
    <rPh sb="123" eb="125">
      <t>ビョウイン</t>
    </rPh>
    <rPh sb="125" eb="127">
      <t>ウンエイ</t>
    </rPh>
    <rPh sb="128" eb="130">
      <t>ケイエイ</t>
    </rPh>
    <rPh sb="130" eb="132">
      <t>キバン</t>
    </rPh>
    <rPh sb="133" eb="135">
      <t>コウチク</t>
    </rPh>
    <rPh sb="136" eb="137">
      <t>ツト</t>
    </rPh>
    <phoneticPr fontId="5"/>
  </si>
  <si>
    <t xml:space="preserve">①経常収支比率：前年度決算と比較し、3.0％の比率減少となり経常赤字へと転じている。経営の安定化に向け、比率100％への早期改善が急務である。
②医業収支比率：繰入基準改正後、医業損失へ転じ、この傾向は今後も続く見込みである。全国平均・類似平均との比較では大きく上回っているものの、本業である医業活動は悪化傾向にある。
④病床利用率：これまで高水準を保っていたが、当該年度においては、非常に低調な数値となった。病床数削減基準となる70％未満へは若干の余裕はあるものの、収益の根幹となる重要な指標であることからも、早急な改善が必要である。
</t>
    <rPh sb="30" eb="32">
      <t>ケイジョウ</t>
    </rPh>
    <rPh sb="32" eb="34">
      <t>アカジ</t>
    </rPh>
    <rPh sb="36" eb="37">
      <t>テン</t>
    </rPh>
    <rPh sb="62" eb="64">
      <t>カイゼン</t>
    </rPh>
    <rPh sb="65" eb="67">
      <t>キュウム</t>
    </rPh>
    <rPh sb="124" eb="126">
      <t>ヒカク</t>
    </rPh>
    <rPh sb="151" eb="153">
      <t>アッカ</t>
    </rPh>
    <rPh sb="153" eb="155">
      <t>ケイコウ</t>
    </rPh>
    <rPh sb="171" eb="174">
      <t>コウスイジュン</t>
    </rPh>
    <rPh sb="175" eb="176">
      <t>タモ</t>
    </rPh>
    <rPh sb="182" eb="184">
      <t>トウガイ</t>
    </rPh>
    <rPh sb="184" eb="186">
      <t>ネンド</t>
    </rPh>
    <rPh sb="192" eb="194">
      <t>ヒジョウ</t>
    </rPh>
    <rPh sb="195" eb="197">
      <t>テイチョウ</t>
    </rPh>
    <rPh sb="198" eb="200">
      <t>スウチ</t>
    </rPh>
    <rPh sb="205" eb="207">
      <t>ビョウショウ</t>
    </rPh>
    <rPh sb="207" eb="208">
      <t>スウ</t>
    </rPh>
    <rPh sb="208" eb="210">
      <t>サクゲン</t>
    </rPh>
    <rPh sb="210" eb="212">
      <t>キジュン</t>
    </rPh>
    <rPh sb="218" eb="220">
      <t>ミマン</t>
    </rPh>
    <rPh sb="222" eb="224">
      <t>ジャッカン</t>
    </rPh>
    <rPh sb="225" eb="227">
      <t>ヨユウ</t>
    </rPh>
    <rPh sb="234" eb="236">
      <t>シュウエキ</t>
    </rPh>
    <rPh sb="237" eb="239">
      <t>コンカン</t>
    </rPh>
    <rPh sb="242" eb="244">
      <t>ジュウヨウ</t>
    </rPh>
    <rPh sb="245" eb="247">
      <t>シヒョウ</t>
    </rPh>
    <rPh sb="256" eb="258">
      <t>ソウキュウ</t>
    </rPh>
    <rPh sb="259" eb="261">
      <t>カイゼン</t>
    </rPh>
    <rPh sb="262" eb="26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</si>
</sst>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77.400000000000006</c:v>
                </c:pt>
                <c:pt idx="2">
                  <c:v>83.9</c:v>
                </c:pt>
                <c:pt idx="3">
                  <c:v>81.599999999999994</c:v>
                </c:pt>
                <c:pt idx="4">
                  <c:v>72.2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5E-49AA-9C41-2C262EBC7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17632"/>
        <c:axId val="38841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5E-49AA-9C41-2C262EBC7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7632"/>
        <c:axId val="388418016"/>
      </c:lineChart>
      <c:dateAx>
        <c:axId val="38841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418016"/>
        <c:crosses val="autoZero"/>
        <c:auto val="1"/>
        <c:lblOffset val="100"/>
        <c:baseTimeUnit val="years"/>
      </c:dateAx>
      <c:valAx>
        <c:axId val="38841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841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11654</c:v>
                </c:pt>
                <c:pt idx="1">
                  <c:v>11767</c:v>
                </c:pt>
                <c:pt idx="2">
                  <c:v>12003</c:v>
                </c:pt>
                <c:pt idx="3">
                  <c:v>12046</c:v>
                </c:pt>
                <c:pt idx="4">
                  <c:v>12511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7F-4615-943B-183E09C7B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047728"/>
        <c:axId val="390048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7F-4615-943B-183E09C7B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47728"/>
        <c:axId val="390048120"/>
      </c:lineChart>
      <c:dateAx>
        <c:axId val="39004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048120"/>
        <c:crosses val="autoZero"/>
        <c:auto val="1"/>
        <c:lblOffset val="100"/>
        <c:baseTimeUnit val="years"/>
      </c:dateAx>
      <c:valAx>
        <c:axId val="390048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90047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37261</c:v>
                </c:pt>
                <c:pt idx="1">
                  <c:v>36405</c:v>
                </c:pt>
                <c:pt idx="2">
                  <c:v>35971</c:v>
                </c:pt>
                <c:pt idx="3">
                  <c:v>35836</c:v>
                </c:pt>
                <c:pt idx="4">
                  <c:v>36248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42-470D-92C0-F77F95888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048904"/>
        <c:axId val="39004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42-470D-92C0-F77F95888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48904"/>
        <c:axId val="390049296"/>
      </c:lineChart>
      <c:dateAx>
        <c:axId val="390048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049296"/>
        <c:crosses val="autoZero"/>
        <c:auto val="1"/>
        <c:lblOffset val="100"/>
        <c:baseTimeUnit val="years"/>
      </c:dateAx>
      <c:valAx>
        <c:axId val="39004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90048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64-4A12-8662-D802614D6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134952"/>
        <c:axId val="38908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64-4A12-8662-D802614D6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134952"/>
        <c:axId val="389083456"/>
      </c:lineChart>
      <c:dateAx>
        <c:axId val="389134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083456"/>
        <c:crosses val="autoZero"/>
        <c:auto val="1"/>
        <c:lblOffset val="100"/>
        <c:baseTimeUnit val="years"/>
      </c:dateAx>
      <c:valAx>
        <c:axId val="38908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9134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101.6</c:v>
                </c:pt>
                <c:pt idx="1">
                  <c:v>100.5</c:v>
                </c:pt>
                <c:pt idx="2">
                  <c:v>99.5</c:v>
                </c:pt>
                <c:pt idx="3">
                  <c:v>99.3</c:v>
                </c:pt>
                <c:pt idx="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16-4344-ADD8-78459E9D3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105400"/>
        <c:axId val="38831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16-4344-ADD8-78459E9D3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105400"/>
        <c:axId val="388312640"/>
      </c:lineChart>
      <c:dateAx>
        <c:axId val="389105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312640"/>
        <c:crosses val="autoZero"/>
        <c:auto val="1"/>
        <c:lblOffset val="100"/>
        <c:baseTimeUnit val="years"/>
      </c:dateAx>
      <c:valAx>
        <c:axId val="38831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9105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101.8</c:v>
                </c:pt>
                <c:pt idx="1">
                  <c:v>100.5</c:v>
                </c:pt>
                <c:pt idx="2">
                  <c:v>100.8</c:v>
                </c:pt>
                <c:pt idx="3">
                  <c:v>100.5</c:v>
                </c:pt>
                <c:pt idx="4">
                  <c:v>97.5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A2-498A-BEA6-FFC6AD06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38976"/>
        <c:axId val="38944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A2-498A-BEA6-FFC6AD06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438976"/>
        <c:axId val="389441408"/>
      </c:lineChart>
      <c:dateAx>
        <c:axId val="38943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441408"/>
        <c:crosses val="autoZero"/>
        <c:auto val="1"/>
        <c:lblOffset val="100"/>
        <c:baseTimeUnit val="years"/>
      </c:dateAx>
      <c:valAx>
        <c:axId val="38944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89438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33.299999999999997</c:v>
                </c:pt>
                <c:pt idx="2">
                  <c:v>35.9</c:v>
                </c:pt>
                <c:pt idx="3">
                  <c:v>38.4</c:v>
                </c:pt>
                <c:pt idx="4">
                  <c:v>38.1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A7-46B0-853F-FC003E5FD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42368"/>
        <c:axId val="38954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A7-46B0-853F-FC003E5FD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542368"/>
        <c:axId val="389542752"/>
      </c:lineChart>
      <c:dateAx>
        <c:axId val="38954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542752"/>
        <c:crosses val="autoZero"/>
        <c:auto val="1"/>
        <c:lblOffset val="100"/>
        <c:baseTimeUnit val="years"/>
      </c:dateAx>
      <c:valAx>
        <c:axId val="38954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9542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67.099999999999994</c:v>
                </c:pt>
                <c:pt idx="2">
                  <c:v>72.2</c:v>
                </c:pt>
                <c:pt idx="3">
                  <c:v>73.900000000000006</c:v>
                </c:pt>
                <c:pt idx="4">
                  <c:v>66.7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C3-4991-A2EA-02DEDDC59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60432"/>
        <c:axId val="18532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C3-4991-A2EA-02DEDDC59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60432"/>
        <c:axId val="185327952"/>
      </c:lineChart>
      <c:dateAx>
        <c:axId val="38986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327952"/>
        <c:crosses val="autoZero"/>
        <c:auto val="1"/>
        <c:lblOffset val="100"/>
        <c:baseTimeUnit val="years"/>
      </c:dateAx>
      <c:valAx>
        <c:axId val="18532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9860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47726183</c:v>
                </c:pt>
                <c:pt idx="1">
                  <c:v>48261417</c:v>
                </c:pt>
                <c:pt idx="2">
                  <c:v>48863525</c:v>
                </c:pt>
                <c:pt idx="3">
                  <c:v>49296067</c:v>
                </c:pt>
                <c:pt idx="4">
                  <c:v>49984908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57-4F1E-A70B-A3BDC4EC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27560"/>
        <c:axId val="18532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57-4F1E-A70B-A3BDC4EC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27560"/>
        <c:axId val="185327168"/>
      </c:lineChart>
      <c:dateAx>
        <c:axId val="185327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327168"/>
        <c:crosses val="autoZero"/>
        <c:auto val="1"/>
        <c:lblOffset val="100"/>
        <c:baseTimeUnit val="years"/>
      </c:dateAx>
      <c:valAx>
        <c:axId val="18532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5327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16.100000000000001</c:v>
                </c:pt>
                <c:pt idx="1">
                  <c:v>15.8</c:v>
                </c:pt>
                <c:pt idx="2">
                  <c:v>16.2</c:v>
                </c:pt>
                <c:pt idx="3">
                  <c:v>15.3</c:v>
                </c:pt>
                <c:pt idx="4">
                  <c:v>15.6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80-4F5E-8F88-FE99B48D3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26384"/>
        <c:axId val="18532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80-4F5E-8F88-FE99B48D3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26384"/>
        <c:axId val="185328736"/>
      </c:lineChart>
      <c:dateAx>
        <c:axId val="18532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328736"/>
        <c:crosses val="autoZero"/>
        <c:auto val="1"/>
        <c:lblOffset val="100"/>
        <c:baseTimeUnit val="years"/>
      </c:dateAx>
      <c:valAx>
        <c:axId val="18532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5326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55</c:v>
                </c:pt>
                <c:pt idx="1">
                  <c:v>55.5</c:v>
                </c:pt>
                <c:pt idx="2">
                  <c:v>56</c:v>
                </c:pt>
                <c:pt idx="3">
                  <c:v>57.5</c:v>
                </c:pt>
                <c:pt idx="4">
                  <c:v>60.9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4D-47D4-9765-74D93D1B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046552"/>
        <c:axId val="39004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4D-47D4-9765-74D93D1B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46552"/>
        <c:axId val="390046944"/>
      </c:lineChart>
      <c:dateAx>
        <c:axId val="390046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046944"/>
        <c:crosses val="autoZero"/>
        <c:auto val="1"/>
        <c:lblOffset val="100"/>
        <c:baseTimeUnit val="years"/>
      </c:dateAx>
      <c:valAx>
        <c:axId val="39004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0046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="90" zoomScaleNormal="90" zoomScaleSheetLayoutView="70" workbookViewId="0">
      <selection activeCell="NJ54" sqref="NJ54:NX6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徳島県つるぎ町　つるぎ町立半田病院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100床以上～200床未満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自治体職員 民間企業出身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120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10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対象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 へ 災 輪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120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8959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12311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第２種該当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１０：１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120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120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175</v>
      </c>
      <c r="NN18" s="113"/>
      <c r="NO18" s="108" t="s">
        <v>38</v>
      </c>
      <c r="NP18" s="109"/>
      <c r="NQ18" s="109"/>
      <c r="NR18" s="112" t="s">
        <v>175</v>
      </c>
      <c r="NS18" s="113"/>
      <c r="NT18" s="108" t="s">
        <v>38</v>
      </c>
      <c r="NU18" s="109"/>
      <c r="NV18" s="109"/>
      <c r="NW18" s="112" t="s">
        <v>175</v>
      </c>
      <c r="NX18" s="113"/>
      <c r="OC18" s="2" t="s">
        <v>39</v>
      </c>
      <c r="OE18" s="2" t="s">
        <v>40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41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42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43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44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176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45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46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47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48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49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50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51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52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53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54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55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56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101.8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100.5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100.8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100.5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97.5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56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101.6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100.5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99.5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99.3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95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56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0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0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0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0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0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56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78.400000000000006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77.400000000000006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83.9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81.599999999999994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72.2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57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58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96.9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98.3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96.7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96.6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97.2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58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85.4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85.3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84.2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83.9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84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58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112.9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118.9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119.5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116.9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117.1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58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68.3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67.900000000000006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69.8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69.7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70.099999999999994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59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60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61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62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63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64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65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179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66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67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68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69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70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71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72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73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74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75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76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77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78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79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177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>
      <c r="A55" s="2"/>
      <c r="B55" s="25"/>
      <c r="C55" s="5"/>
      <c r="D55" s="5"/>
      <c r="E55" s="5"/>
      <c r="F55" s="5"/>
      <c r="G55" s="130" t="s">
        <v>56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37261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36405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35971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35836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36248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56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11654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11767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12003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12046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12511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56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55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55.5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56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57.5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60.9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56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16.100000000000001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15.8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16.2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15.3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15.6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>
      <c r="A56" s="2"/>
      <c r="B56" s="25"/>
      <c r="C56" s="5"/>
      <c r="D56" s="5"/>
      <c r="E56" s="5"/>
      <c r="F56" s="5"/>
      <c r="G56" s="130" t="s">
        <v>58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32431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32532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33492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34136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34924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58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9726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10037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9976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10130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10244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58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62.1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62.5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63.4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63.4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63.7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58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18.899999999999999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19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18.7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18.3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17.7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>
      <c r="A62" s="27"/>
      <c r="B62" s="22"/>
      <c r="C62" s="23"/>
      <c r="D62" s="23"/>
      <c r="E62" s="23"/>
      <c r="F62" s="100" t="s">
        <v>80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81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178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50" t="s">
        <v>56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30.4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33.299999999999997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35.9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38.4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38.1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56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62.6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67.099999999999994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72.2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73.900000000000006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66.7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56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47726183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48261417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48863525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49296067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49984908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50" t="s">
        <v>58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52.2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52.4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52.5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53.5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54.1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58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69.599999999999994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69.2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69.7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71.3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71.400000000000006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58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35115689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35730958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37752628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39094598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40683727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>
      <c r="B85" t="s">
        <v>82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83</v>
      </c>
      <c r="K89" s="47" t="s">
        <v>84</v>
      </c>
      <c r="L89" s="47" t="s">
        <v>85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PvcjGY2+cNsfjeGpi3J8KVxpHnJmeGVqDnVzVFOTqc1srY9FwsYGdLUUjTSjSY56wIfhlduGchBKCOzS8iNwzA==" saltValue="xGpkVmLvxhhmrPdt16s0Cg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80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103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106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111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138</v>
      </c>
      <c r="AU5" s="64" t="s">
        <v>139</v>
      </c>
      <c r="AV5" s="64" t="s">
        <v>140</v>
      </c>
      <c r="AW5" s="64" t="s">
        <v>141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137</v>
      </c>
      <c r="BE5" s="64" t="s">
        <v>138</v>
      </c>
      <c r="BF5" s="64" t="s">
        <v>149</v>
      </c>
      <c r="BG5" s="64" t="s">
        <v>140</v>
      </c>
      <c r="BH5" s="64" t="s">
        <v>141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138</v>
      </c>
      <c r="BQ5" s="64" t="s">
        <v>149</v>
      </c>
      <c r="BR5" s="64" t="s">
        <v>140</v>
      </c>
      <c r="BS5" s="64" t="s">
        <v>150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138</v>
      </c>
      <c r="CB5" s="64" t="s">
        <v>149</v>
      </c>
      <c r="CC5" s="64" t="s">
        <v>140</v>
      </c>
      <c r="CD5" s="64" t="s">
        <v>141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137</v>
      </c>
      <c r="CL5" s="64" t="s">
        <v>138</v>
      </c>
      <c r="CM5" s="64" t="s">
        <v>139</v>
      </c>
      <c r="CN5" s="64" t="s">
        <v>140</v>
      </c>
      <c r="CO5" s="64" t="s">
        <v>141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137</v>
      </c>
      <c r="CW5" s="64" t="s">
        <v>138</v>
      </c>
      <c r="CX5" s="64" t="s">
        <v>151</v>
      </c>
      <c r="CY5" s="64" t="s">
        <v>140</v>
      </c>
      <c r="CZ5" s="64" t="s">
        <v>141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137</v>
      </c>
      <c r="DH5" s="64" t="s">
        <v>152</v>
      </c>
      <c r="DI5" s="64" t="s">
        <v>139</v>
      </c>
      <c r="DJ5" s="64" t="s">
        <v>140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138</v>
      </c>
      <c r="DT5" s="64" t="s">
        <v>139</v>
      </c>
      <c r="DU5" s="64" t="s">
        <v>140</v>
      </c>
      <c r="DV5" s="64" t="s">
        <v>141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137</v>
      </c>
      <c r="ED5" s="64" t="s">
        <v>138</v>
      </c>
      <c r="EE5" s="64" t="s">
        <v>139</v>
      </c>
      <c r="EF5" s="64" t="s">
        <v>140</v>
      </c>
      <c r="EG5" s="64" t="s">
        <v>150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153</v>
      </c>
      <c r="EN5" s="64" t="s">
        <v>137</v>
      </c>
      <c r="EO5" s="64" t="s">
        <v>138</v>
      </c>
      <c r="EP5" s="64" t="s">
        <v>139</v>
      </c>
      <c r="EQ5" s="64" t="s">
        <v>140</v>
      </c>
      <c r="ER5" s="64" t="s">
        <v>141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154</v>
      </c>
      <c r="B6" s="65">
        <f>B8</f>
        <v>2018</v>
      </c>
      <c r="C6" s="65">
        <f t="shared" ref="C6:M6" si="2">C8</f>
        <v>364681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徳島県つるぎ町　つるぎ町立半田病院</v>
      </c>
      <c r="I6" s="158"/>
      <c r="J6" s="159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自治体職員 民間企業出身</v>
      </c>
      <c r="P6" s="65" t="str">
        <f>P8</f>
        <v>直営</v>
      </c>
      <c r="Q6" s="66">
        <f t="shared" ref="Q6:AG6" si="3">Q8</f>
        <v>10</v>
      </c>
      <c r="R6" s="65" t="str">
        <f t="shared" si="3"/>
        <v>対象</v>
      </c>
      <c r="S6" s="65" t="str">
        <f t="shared" si="3"/>
        <v>ド 透</v>
      </c>
      <c r="T6" s="65" t="str">
        <f t="shared" si="3"/>
        <v>救 臨 へ 災 輪</v>
      </c>
      <c r="U6" s="66">
        <f>U8</f>
        <v>8959</v>
      </c>
      <c r="V6" s="66">
        <f>V8</f>
        <v>12311</v>
      </c>
      <c r="W6" s="65" t="str">
        <f>W8</f>
        <v>第２種該当</v>
      </c>
      <c r="X6" s="65" t="str">
        <f t="shared" si="3"/>
        <v>１０：１</v>
      </c>
      <c r="Y6" s="66">
        <f t="shared" si="3"/>
        <v>120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120</v>
      </c>
      <c r="AE6" s="66">
        <f t="shared" si="3"/>
        <v>120</v>
      </c>
      <c r="AF6" s="66" t="str">
        <f t="shared" si="3"/>
        <v>-</v>
      </c>
      <c r="AG6" s="66">
        <f t="shared" si="3"/>
        <v>120</v>
      </c>
      <c r="AH6" s="67">
        <f>IF(AH8="-",NA(),AH8)</f>
        <v>101.8</v>
      </c>
      <c r="AI6" s="67">
        <f t="shared" ref="AI6:AQ6" si="4">IF(AI8="-",NA(),AI8)</f>
        <v>100.5</v>
      </c>
      <c r="AJ6" s="67">
        <f t="shared" si="4"/>
        <v>100.8</v>
      </c>
      <c r="AK6" s="67">
        <f t="shared" si="4"/>
        <v>100.5</v>
      </c>
      <c r="AL6" s="67">
        <f t="shared" si="4"/>
        <v>97.5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101.6</v>
      </c>
      <c r="AT6" s="67">
        <f t="shared" ref="AT6:BB6" si="5">IF(AT8="-",NA(),AT8)</f>
        <v>100.5</v>
      </c>
      <c r="AU6" s="67">
        <f t="shared" si="5"/>
        <v>99.5</v>
      </c>
      <c r="AV6" s="67">
        <f t="shared" si="5"/>
        <v>99.3</v>
      </c>
      <c r="AW6" s="67">
        <f t="shared" si="5"/>
        <v>95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78.400000000000006</v>
      </c>
      <c r="BP6" s="67">
        <f t="shared" ref="BP6:BX6" si="7">IF(BP8="-",NA(),BP8)</f>
        <v>77.400000000000006</v>
      </c>
      <c r="BQ6" s="67">
        <f t="shared" si="7"/>
        <v>83.9</v>
      </c>
      <c r="BR6" s="67">
        <f t="shared" si="7"/>
        <v>81.599999999999994</v>
      </c>
      <c r="BS6" s="67">
        <f t="shared" si="7"/>
        <v>72.2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37261</v>
      </c>
      <c r="CA6" s="68">
        <f t="shared" ref="CA6:CI6" si="8">IF(CA8="-",NA(),CA8)</f>
        <v>36405</v>
      </c>
      <c r="CB6" s="68">
        <f t="shared" si="8"/>
        <v>35971</v>
      </c>
      <c r="CC6" s="68">
        <f t="shared" si="8"/>
        <v>35836</v>
      </c>
      <c r="CD6" s="68">
        <f t="shared" si="8"/>
        <v>36248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11654</v>
      </c>
      <c r="CL6" s="68">
        <f t="shared" ref="CL6:CT6" si="9">IF(CL8="-",NA(),CL8)</f>
        <v>11767</v>
      </c>
      <c r="CM6" s="68">
        <f t="shared" si="9"/>
        <v>12003</v>
      </c>
      <c r="CN6" s="68">
        <f t="shared" si="9"/>
        <v>12046</v>
      </c>
      <c r="CO6" s="68">
        <f t="shared" si="9"/>
        <v>12511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55</v>
      </c>
      <c r="CW6" s="67">
        <f t="shared" ref="CW6:DE6" si="10">IF(CW8="-",NA(),CW8)</f>
        <v>55.5</v>
      </c>
      <c r="CX6" s="67">
        <f t="shared" si="10"/>
        <v>56</v>
      </c>
      <c r="CY6" s="67">
        <f t="shared" si="10"/>
        <v>57.5</v>
      </c>
      <c r="CZ6" s="67">
        <f t="shared" si="10"/>
        <v>60.9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16.100000000000001</v>
      </c>
      <c r="DH6" s="67">
        <f t="shared" ref="DH6:DP6" si="11">IF(DH8="-",NA(),DH8)</f>
        <v>15.8</v>
      </c>
      <c r="DI6" s="67">
        <f t="shared" si="11"/>
        <v>16.2</v>
      </c>
      <c r="DJ6" s="67">
        <f t="shared" si="11"/>
        <v>15.3</v>
      </c>
      <c r="DK6" s="67">
        <f t="shared" si="11"/>
        <v>15.6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30.4</v>
      </c>
      <c r="DS6" s="67">
        <f t="shared" ref="DS6:EA6" si="12">IF(DS8="-",NA(),DS8)</f>
        <v>33.299999999999997</v>
      </c>
      <c r="DT6" s="67">
        <f t="shared" si="12"/>
        <v>35.9</v>
      </c>
      <c r="DU6" s="67">
        <f t="shared" si="12"/>
        <v>38.4</v>
      </c>
      <c r="DV6" s="67">
        <f t="shared" si="12"/>
        <v>38.1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62.6</v>
      </c>
      <c r="ED6" s="67">
        <f t="shared" ref="ED6:EL6" si="13">IF(ED8="-",NA(),ED8)</f>
        <v>67.099999999999994</v>
      </c>
      <c r="EE6" s="67">
        <f t="shared" si="13"/>
        <v>72.2</v>
      </c>
      <c r="EF6" s="67">
        <f t="shared" si="13"/>
        <v>73.900000000000006</v>
      </c>
      <c r="EG6" s="67">
        <f t="shared" si="13"/>
        <v>66.7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47726183</v>
      </c>
      <c r="EO6" s="68">
        <f t="shared" ref="EO6:EW6" si="14">IF(EO8="-",NA(),EO8)</f>
        <v>48261417</v>
      </c>
      <c r="EP6" s="68">
        <f t="shared" si="14"/>
        <v>48863525</v>
      </c>
      <c r="EQ6" s="68">
        <f t="shared" si="14"/>
        <v>49296067</v>
      </c>
      <c r="ER6" s="68">
        <f t="shared" si="14"/>
        <v>49984908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155</v>
      </c>
      <c r="B7" s="65">
        <f t="shared" ref="B7:AG7" si="15">B8</f>
        <v>2018</v>
      </c>
      <c r="C7" s="65">
        <f t="shared" si="15"/>
        <v>364681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自治体職員 民間企業出身</v>
      </c>
      <c r="P7" s="65" t="str">
        <f>P8</f>
        <v>直営</v>
      </c>
      <c r="Q7" s="66">
        <f t="shared" si="15"/>
        <v>10</v>
      </c>
      <c r="R7" s="65" t="str">
        <f t="shared" si="15"/>
        <v>対象</v>
      </c>
      <c r="S7" s="65" t="str">
        <f t="shared" si="15"/>
        <v>ド 透</v>
      </c>
      <c r="T7" s="65" t="str">
        <f t="shared" si="15"/>
        <v>救 臨 へ 災 輪</v>
      </c>
      <c r="U7" s="66">
        <f>U8</f>
        <v>8959</v>
      </c>
      <c r="V7" s="66">
        <f>V8</f>
        <v>12311</v>
      </c>
      <c r="W7" s="65" t="str">
        <f>W8</f>
        <v>第２種該当</v>
      </c>
      <c r="X7" s="65" t="str">
        <f t="shared" si="15"/>
        <v>１０：１</v>
      </c>
      <c r="Y7" s="66">
        <f t="shared" si="15"/>
        <v>120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120</v>
      </c>
      <c r="AE7" s="66">
        <f t="shared" si="15"/>
        <v>120</v>
      </c>
      <c r="AF7" s="66" t="str">
        <f t="shared" si="15"/>
        <v>-</v>
      </c>
      <c r="AG7" s="66">
        <f t="shared" si="15"/>
        <v>120</v>
      </c>
      <c r="AH7" s="67">
        <f>AH8</f>
        <v>101.8</v>
      </c>
      <c r="AI7" s="67">
        <f t="shared" ref="AI7:AQ7" si="16">AI8</f>
        <v>100.5</v>
      </c>
      <c r="AJ7" s="67">
        <f t="shared" si="16"/>
        <v>100.8</v>
      </c>
      <c r="AK7" s="67">
        <f t="shared" si="16"/>
        <v>100.5</v>
      </c>
      <c r="AL7" s="67">
        <f t="shared" si="16"/>
        <v>97.5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101.6</v>
      </c>
      <c r="AT7" s="67">
        <f t="shared" ref="AT7:BB7" si="17">AT8</f>
        <v>100.5</v>
      </c>
      <c r="AU7" s="67">
        <f t="shared" si="17"/>
        <v>99.5</v>
      </c>
      <c r="AV7" s="67">
        <f t="shared" si="17"/>
        <v>99.3</v>
      </c>
      <c r="AW7" s="67">
        <f t="shared" si="17"/>
        <v>95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78.400000000000006</v>
      </c>
      <c r="BP7" s="67">
        <f t="shared" ref="BP7:BX7" si="19">BP8</f>
        <v>77.400000000000006</v>
      </c>
      <c r="BQ7" s="67">
        <f t="shared" si="19"/>
        <v>83.9</v>
      </c>
      <c r="BR7" s="67">
        <f t="shared" si="19"/>
        <v>81.599999999999994</v>
      </c>
      <c r="BS7" s="67">
        <f t="shared" si="19"/>
        <v>72.2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37261</v>
      </c>
      <c r="CA7" s="68">
        <f t="shared" ref="CA7:CI7" si="20">CA8</f>
        <v>36405</v>
      </c>
      <c r="CB7" s="68">
        <f t="shared" si="20"/>
        <v>35971</v>
      </c>
      <c r="CC7" s="68">
        <f t="shared" si="20"/>
        <v>35836</v>
      </c>
      <c r="CD7" s="68">
        <f t="shared" si="20"/>
        <v>36248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11654</v>
      </c>
      <c r="CL7" s="68">
        <f t="shared" ref="CL7:CT7" si="21">CL8</f>
        <v>11767</v>
      </c>
      <c r="CM7" s="68">
        <f t="shared" si="21"/>
        <v>12003</v>
      </c>
      <c r="CN7" s="68">
        <f t="shared" si="21"/>
        <v>12046</v>
      </c>
      <c r="CO7" s="68">
        <f t="shared" si="21"/>
        <v>12511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55</v>
      </c>
      <c r="CW7" s="67">
        <f t="shared" ref="CW7:DE7" si="22">CW8</f>
        <v>55.5</v>
      </c>
      <c r="CX7" s="67">
        <f t="shared" si="22"/>
        <v>56</v>
      </c>
      <c r="CY7" s="67">
        <f t="shared" si="22"/>
        <v>57.5</v>
      </c>
      <c r="CZ7" s="67">
        <f t="shared" si="22"/>
        <v>60.9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16.100000000000001</v>
      </c>
      <c r="DH7" s="67">
        <f t="shared" ref="DH7:DP7" si="23">DH8</f>
        <v>15.8</v>
      </c>
      <c r="DI7" s="67">
        <f t="shared" si="23"/>
        <v>16.2</v>
      </c>
      <c r="DJ7" s="67">
        <f t="shared" si="23"/>
        <v>15.3</v>
      </c>
      <c r="DK7" s="67">
        <f t="shared" si="23"/>
        <v>15.6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30.4</v>
      </c>
      <c r="DS7" s="67">
        <f t="shared" ref="DS7:EA7" si="24">DS8</f>
        <v>33.299999999999997</v>
      </c>
      <c r="DT7" s="67">
        <f t="shared" si="24"/>
        <v>35.9</v>
      </c>
      <c r="DU7" s="67">
        <f t="shared" si="24"/>
        <v>38.4</v>
      </c>
      <c r="DV7" s="67">
        <f t="shared" si="24"/>
        <v>38.1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62.6</v>
      </c>
      <c r="ED7" s="67">
        <f t="shared" ref="ED7:EL7" si="25">ED8</f>
        <v>67.099999999999994</v>
      </c>
      <c r="EE7" s="67">
        <f t="shared" si="25"/>
        <v>72.2</v>
      </c>
      <c r="EF7" s="67">
        <f t="shared" si="25"/>
        <v>73.900000000000006</v>
      </c>
      <c r="EG7" s="67">
        <f t="shared" si="25"/>
        <v>66.7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47726183</v>
      </c>
      <c r="EO7" s="68">
        <f t="shared" ref="EO7:EW7" si="26">EO8</f>
        <v>48261417</v>
      </c>
      <c r="EP7" s="68">
        <f t="shared" si="26"/>
        <v>48863525</v>
      </c>
      <c r="EQ7" s="68">
        <f t="shared" si="26"/>
        <v>49296067</v>
      </c>
      <c r="ER7" s="68">
        <f t="shared" si="26"/>
        <v>49984908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>
      <c r="A8" s="50"/>
      <c r="B8" s="70">
        <v>2018</v>
      </c>
      <c r="C8" s="70">
        <v>364681</v>
      </c>
      <c r="D8" s="70">
        <v>46</v>
      </c>
      <c r="E8" s="70">
        <v>6</v>
      </c>
      <c r="F8" s="70">
        <v>0</v>
      </c>
      <c r="G8" s="70">
        <v>1</v>
      </c>
      <c r="H8" s="70" t="s">
        <v>156</v>
      </c>
      <c r="I8" s="70" t="s">
        <v>157</v>
      </c>
      <c r="J8" s="70" t="s">
        <v>158</v>
      </c>
      <c r="K8" s="70" t="s">
        <v>159</v>
      </c>
      <c r="L8" s="70" t="s">
        <v>160</v>
      </c>
      <c r="M8" s="70" t="s">
        <v>161</v>
      </c>
      <c r="N8" s="70" t="s">
        <v>162</v>
      </c>
      <c r="O8" s="70" t="s">
        <v>163</v>
      </c>
      <c r="P8" s="70" t="s">
        <v>164</v>
      </c>
      <c r="Q8" s="71">
        <v>10</v>
      </c>
      <c r="R8" s="70" t="s">
        <v>165</v>
      </c>
      <c r="S8" s="70" t="s">
        <v>166</v>
      </c>
      <c r="T8" s="70" t="s">
        <v>167</v>
      </c>
      <c r="U8" s="71">
        <v>8959</v>
      </c>
      <c r="V8" s="71">
        <v>12311</v>
      </c>
      <c r="W8" s="70" t="s">
        <v>168</v>
      </c>
      <c r="X8" s="72" t="s">
        <v>169</v>
      </c>
      <c r="Y8" s="71">
        <v>120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120</v>
      </c>
      <c r="AE8" s="71">
        <v>120</v>
      </c>
      <c r="AF8" s="71" t="s">
        <v>38</v>
      </c>
      <c r="AG8" s="71">
        <v>120</v>
      </c>
      <c r="AH8" s="73">
        <v>101.8</v>
      </c>
      <c r="AI8" s="73">
        <v>100.5</v>
      </c>
      <c r="AJ8" s="73">
        <v>100.8</v>
      </c>
      <c r="AK8" s="73">
        <v>100.5</v>
      </c>
      <c r="AL8" s="73">
        <v>97.5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101.6</v>
      </c>
      <c r="AT8" s="73">
        <v>100.5</v>
      </c>
      <c r="AU8" s="73">
        <v>99.5</v>
      </c>
      <c r="AV8" s="73">
        <v>99.3</v>
      </c>
      <c r="AW8" s="73">
        <v>95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78.400000000000006</v>
      </c>
      <c r="BP8" s="73">
        <v>77.400000000000006</v>
      </c>
      <c r="BQ8" s="73">
        <v>83.9</v>
      </c>
      <c r="BR8" s="73">
        <v>81.599999999999994</v>
      </c>
      <c r="BS8" s="73">
        <v>72.2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37261</v>
      </c>
      <c r="CA8" s="74">
        <v>36405</v>
      </c>
      <c r="CB8" s="74">
        <v>35971</v>
      </c>
      <c r="CC8" s="74">
        <v>35836</v>
      </c>
      <c r="CD8" s="74">
        <v>36248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11654</v>
      </c>
      <c r="CL8" s="74">
        <v>11767</v>
      </c>
      <c r="CM8" s="74">
        <v>12003</v>
      </c>
      <c r="CN8" s="74">
        <v>12046</v>
      </c>
      <c r="CO8" s="74">
        <v>12511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55</v>
      </c>
      <c r="CW8" s="74">
        <v>55.5</v>
      </c>
      <c r="CX8" s="74">
        <v>56</v>
      </c>
      <c r="CY8" s="74">
        <v>57.5</v>
      </c>
      <c r="CZ8" s="74">
        <v>60.9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16.100000000000001</v>
      </c>
      <c r="DH8" s="74">
        <v>15.8</v>
      </c>
      <c r="DI8" s="74">
        <v>16.2</v>
      </c>
      <c r="DJ8" s="74">
        <v>15.3</v>
      </c>
      <c r="DK8" s="74">
        <v>15.6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30.4</v>
      </c>
      <c r="DS8" s="73">
        <v>33.299999999999997</v>
      </c>
      <c r="DT8" s="73">
        <v>35.9</v>
      </c>
      <c r="DU8" s="73">
        <v>38.4</v>
      </c>
      <c r="DV8" s="73">
        <v>38.1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62.6</v>
      </c>
      <c r="ED8" s="73">
        <v>67.099999999999994</v>
      </c>
      <c r="EE8" s="73">
        <v>72.2</v>
      </c>
      <c r="EF8" s="73">
        <v>73.900000000000006</v>
      </c>
      <c r="EG8" s="73">
        <v>66.7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47726183</v>
      </c>
      <c r="EO8" s="74">
        <v>48261417</v>
      </c>
      <c r="EP8" s="74">
        <v>48863525</v>
      </c>
      <c r="EQ8" s="74">
        <v>49296067</v>
      </c>
      <c r="ER8" s="74">
        <v>49984908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170</v>
      </c>
      <c r="C10" s="79" t="s">
        <v>171</v>
      </c>
      <c r="D10" s="79" t="s">
        <v>172</v>
      </c>
      <c r="E10" s="79" t="s">
        <v>173</v>
      </c>
      <c r="F10" s="79" t="s">
        <v>174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175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handa</cp:lastModifiedBy>
  <cp:lastPrinted>2020-01-27T05:13:29Z</cp:lastPrinted>
  <dcterms:created xsi:type="dcterms:W3CDTF">2019-12-05T07:42:22Z</dcterms:created>
  <dcterms:modified xsi:type="dcterms:W3CDTF">2020-01-27T05:15:09Z</dcterms:modified>
  <cp:category/>
</cp:coreProperties>
</file>