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17.1.154\hpsoumu\新共有フォルダ\三好さんへのｽﾙｰﾊﾟｽ\財政調査関連\経営比較分析表\R5経営比較分析表\【経営比較分析表】23_つるぎ町\"/>
    </mc:Choice>
  </mc:AlternateContent>
  <xr:revisionPtr revIDLastSave="0" documentId="13_ncr:1_{EC58276B-7311-489C-BB62-BE92AEA43E55}" xr6:coauthVersionLast="47" xr6:coauthVersionMax="47" xr10:uidLastSave="{00000000-0000-0000-0000-000000000000}"/>
  <workbookProtection workbookAlgorithmName="SHA-512" workbookHashValue="I5iZ7inY3eC6T0WHvAbs1HFAJ+zQKd7kZymOePCv2kpu4pz45tKX4GxbqhbMNw6emNcqo5hmofhiyOx2RlwuzA==" workbookSaltValue="tXAxU8Zw1pax0X7d+LOjS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ET7" i="5"/>
  <c r="GT80" i="4" s="1"/>
  <c r="ES7" i="5"/>
  <c r="JB79" i="4" s="1"/>
  <c r="ER7" i="5"/>
  <c r="EQ7" i="5"/>
  <c r="EP7" i="5"/>
  <c r="EO7" i="5"/>
  <c r="EM7" i="5"/>
  <c r="EL7" i="5"/>
  <c r="EK7" i="5"/>
  <c r="EK80" i="4" s="1"/>
  <c r="EJ7" i="5"/>
  <c r="DV80" i="4" s="1"/>
  <c r="EI7" i="5"/>
  <c r="EH7" i="5"/>
  <c r="EG7" i="5"/>
  <c r="EF7" i="5"/>
  <c r="EE7" i="5"/>
  <c r="ED7" i="5"/>
  <c r="DG79" i="4" s="1"/>
  <c r="EB7" i="5"/>
  <c r="EA7" i="5"/>
  <c r="DZ7" i="5"/>
  <c r="DY7" i="5"/>
  <c r="DX7" i="5"/>
  <c r="DW7" i="5"/>
  <c r="DV7" i="5"/>
  <c r="DU7" i="5"/>
  <c r="DT7" i="5"/>
  <c r="AE79" i="4" s="1"/>
  <c r="DS7" i="5"/>
  <c r="P79" i="4" s="1"/>
  <c r="DQ7" i="5"/>
  <c r="DP7" i="5"/>
  <c r="DO7" i="5"/>
  <c r="DN7" i="5"/>
  <c r="DM7" i="5"/>
  <c r="DL7" i="5"/>
  <c r="MN55" i="4" s="1"/>
  <c r="DK7" i="5"/>
  <c r="LY55" i="4" s="1"/>
  <c r="DJ7" i="5"/>
  <c r="LJ55" i="4" s="1"/>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DD55" i="4" s="1"/>
  <c r="CJ7" i="5"/>
  <c r="CI7" i="5"/>
  <c r="CH7" i="5"/>
  <c r="CG7" i="5"/>
  <c r="CF7" i="5"/>
  <c r="CE7" i="5"/>
  <c r="CD7" i="5"/>
  <c r="CC7" i="5"/>
  <c r="CB7" i="5"/>
  <c r="AE55" i="4" s="1"/>
  <c r="CA7" i="5"/>
  <c r="P55" i="4" s="1"/>
  <c r="BY7" i="5"/>
  <c r="BX7" i="5"/>
  <c r="BW7" i="5"/>
  <c r="BV7" i="5"/>
  <c r="BU7" i="5"/>
  <c r="BT7" i="5"/>
  <c r="MN33" i="4" s="1"/>
  <c r="BS7" i="5"/>
  <c r="LY33" i="4" s="1"/>
  <c r="BR7" i="5"/>
  <c r="LJ33" i="4" s="1"/>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DD33" i="4" s="1"/>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X6" i="5"/>
  <c r="EG12" i="4" s="1"/>
  <c r="W6" i="5"/>
  <c r="CN12" i="4" s="1"/>
  <c r="V6" i="5"/>
  <c r="AU12" i="4" s="1"/>
  <c r="U6" i="5"/>
  <c r="B12" i="4" s="1"/>
  <c r="T6" i="5"/>
  <c r="S6" i="5"/>
  <c r="EG10" i="4" s="1"/>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C90" i="4"/>
  <c r="MO80" i="4"/>
  <c r="LZ80" i="4"/>
  <c r="LK80" i="4"/>
  <c r="KV80" i="4"/>
  <c r="KG80" i="4"/>
  <c r="JB80" i="4"/>
  <c r="IM80" i="4"/>
  <c r="HX80" i="4"/>
  <c r="HI80" i="4"/>
  <c r="FO80" i="4"/>
  <c r="EZ80" i="4"/>
  <c r="DG80" i="4"/>
  <c r="BX80" i="4"/>
  <c r="BI80" i="4"/>
  <c r="AT80" i="4"/>
  <c r="AE80" i="4"/>
  <c r="P80" i="4"/>
  <c r="KV79" i="4"/>
  <c r="KG79" i="4"/>
  <c r="IM79" i="4"/>
  <c r="HX79" i="4"/>
  <c r="HI79" i="4"/>
  <c r="GT79" i="4"/>
  <c r="FO79" i="4"/>
  <c r="EZ79" i="4"/>
  <c r="EK79" i="4"/>
  <c r="DV79" i="4"/>
  <c r="BX79" i="4"/>
  <c r="BI79" i="4"/>
  <c r="AT79" i="4"/>
  <c r="MN56" i="4"/>
  <c r="LY56" i="4"/>
  <c r="LJ56" i="4"/>
  <c r="KU56" i="4"/>
  <c r="KF56" i="4"/>
  <c r="IZ56" i="4"/>
  <c r="IK56" i="4"/>
  <c r="HV56" i="4"/>
  <c r="HG56" i="4"/>
  <c r="FL56" i="4"/>
  <c r="EW56" i="4"/>
  <c r="DD56" i="4"/>
  <c r="BX56" i="4"/>
  <c r="BI56" i="4"/>
  <c r="AT56" i="4"/>
  <c r="AE56" i="4"/>
  <c r="P56" i="4"/>
  <c r="KU55" i="4"/>
  <c r="KF55" i="4"/>
  <c r="IK55" i="4"/>
  <c r="HV55" i="4"/>
  <c r="HG55" i="4"/>
  <c r="GR55" i="4"/>
  <c r="FL55" i="4"/>
  <c r="EW55" i="4"/>
  <c r="EH55" i="4"/>
  <c r="DS55" i="4"/>
  <c r="BX55" i="4"/>
  <c r="BI55" i="4"/>
  <c r="AT55" i="4"/>
  <c r="MN34" i="4"/>
  <c r="LY34" i="4"/>
  <c r="LJ34" i="4"/>
  <c r="KU34" i="4"/>
  <c r="KF34" i="4"/>
  <c r="IZ34" i="4"/>
  <c r="IK34" i="4"/>
  <c r="HV34" i="4"/>
  <c r="HG34" i="4"/>
  <c r="FL34" i="4"/>
  <c r="EW34" i="4"/>
  <c r="DD34" i="4"/>
  <c r="BX34" i="4"/>
  <c r="BI34" i="4"/>
  <c r="AT34" i="4"/>
  <c r="AE34" i="4"/>
  <c r="P34" i="4"/>
  <c r="KU33" i="4"/>
  <c r="KF33" i="4"/>
  <c r="IK33" i="4"/>
  <c r="HV33" i="4"/>
  <c r="HG33" i="4"/>
  <c r="GR33" i="4"/>
  <c r="FL33" i="4"/>
  <c r="EW33" i="4"/>
  <c r="EH33" i="4"/>
  <c r="DS33" i="4"/>
  <c r="BX33" i="4"/>
  <c r="BI33" i="4"/>
  <c r="AT33" i="4"/>
  <c r="LP12" i="4"/>
  <c r="JW12" i="4"/>
  <c r="FZ12" i="4"/>
  <c r="FZ10" i="4"/>
  <c r="CN10" i="4"/>
  <c r="AU10" i="4"/>
  <c r="ID8" i="4"/>
  <c r="FZ8" i="4"/>
  <c r="AU8" i="4"/>
  <c r="B8" i="4"/>
  <c r="B6"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HX78" i="4"/>
  <c r="EK78" i="4"/>
  <c r="EH54" i="4"/>
  <c r="EH32" i="4"/>
  <c r="AT78" i="4"/>
  <c r="AT54" i="4"/>
  <c r="AT32" i="4"/>
  <c r="LK78" i="4"/>
  <c r="LJ54" i="4"/>
  <c r="LJ32"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<sst xmlns="http://schemas.openxmlformats.org/spreadsheetml/2006/main" count="344" uniqueCount="193">
  <si>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</si>
  <si>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</si>
  <si>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</si>
  <si>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</si>
  <si>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</si>
  <si>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</si>
  <si>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</si>
  <si>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</si>
  <si>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</si>
  <si>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</si>
  <si>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</si>
  <si>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</si>
  <si>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</si>
  <si>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</si>
  <si>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</si>
  <si>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</si>
  <si>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</si>
  <si>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</si>
  <si>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</si>
  <si>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</si>
  <si>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</si>
  <si>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</si>
  <si>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</si>
  <si>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</si>
  <si>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</si>
  <si>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</si>
  <si>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</si>
  <si>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</si>
  <si>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</si>
  <si>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</si>
  <si>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</si>
  <si>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</si>
  <si>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</si>
  <si>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</si>
  <si>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</si>
  <si>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</si>
  <si>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</si>
  <si>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</si>
  <si>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</si>
  <si>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</si>
  <si>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</si>
  <si>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</si>
  <si>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</si>
  <si>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</si>
  <si>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</si>
  <si>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</si>
  <si>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</si>
  <si>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</si>
  <si>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</si>
  <si>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</si>
  <si>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</si>
  <si>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</si>
  <si>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</si>
  <si>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</si>
  <si>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</si>
  <si>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</si>
  <si>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</si>
  <si>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</si>
  <si>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</si>
  <si>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</si>
  <si>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</si>
  <si>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</si>
  <si>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</si>
  <si>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</si>
  <si>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</si>
  <si>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</si>
  <si>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</si>
  <si>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</si>
  <si>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</si>
  <si>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</si>
  <si>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</si>
  <si>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</si>
  <si>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</si>
  <si>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</si>
  <si>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</si>
  <si>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</si>
  <si>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</si>
  <si>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</si>
  <si>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</si>
  <si>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</si>
  <si>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</si>
  <si>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</si>
  <si>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</si>
  <si>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</si>
  <si>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</si>
  <si>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</si>
  <si>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</si>
  <si>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</si>
  <si>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</si>
  <si>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</si>
  <si>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</si>
  <si>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</si>
  <si>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</si>
  <si>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</si>
  <si>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</si>
  <si>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</si>
  <si>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</si>
  <si>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</si>
  <si>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</si>
  <si>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</si>
  <si>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</si>
  <si>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</si>
  <si>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</si>
  <si>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</si>
  <si>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</si>
  <si>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</si>
  <si>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</si>
  <si>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</si>
  <si>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</si>
  <si>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</si>
  <si>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</si>
  <si>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</si>
  <si>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</si>
  <si>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</si>
  <si>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</si>
  <si>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</si>
  <si>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</si>
  <si>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</si>
  <si>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</si>
  <si>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</si>
  <si>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</si>
  <si>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</si>
  <si>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</si>
  <si>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</si>
  <si>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</si>
  <si>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</si>
  <si>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</si>
  <si>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</si>
  <si>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</si>
  <si>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</si>
  <si>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</si>
  <si>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</si>
  <si>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</si>
  <si>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</si>
  <si>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</si>
  <si>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</si>
  <si>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</si>
  <si>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</si>
  <si>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</si>
  <si>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</si>
  <si>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</si>
  <si>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</si>
  <si>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</si>
  <si>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</si>
  <si>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</si>
  <si>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</si>
  <si>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</si>
  <si>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</si>
  <si>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</si>
  <si>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</si>
  <si>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</si>
  <si>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</si>
  <si>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</si>
  <si>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</si>
  <si>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</si>
  <si>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</si>
  <si>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</si>
  <si>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</si>
  <si>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</si>
  <si>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</si>
  <si>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</si>
  <si>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</si>
  <si>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</si>
  <si>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</si>
  <si>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</si>
  <si>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</si>
  <si>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</si>
  <si>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</si>
  <si>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</si>
  <si>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</si>
  <si>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</si>
  <si>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つるぎ町</t>
  </si>
  <si>
    <t>つるぎ町立半田病院</t>
  </si>
  <si>
    <t>条例全部</t>
  </si>
  <si>
    <t>病院事業</t>
  </si>
  <si>
    <t>一般病院</t>
  </si>
  <si>
    <t>100床以上～200床未満</t>
  </si>
  <si>
    <t>自治体職員 民間企業出身</t>
  </si>
  <si>
    <t>直営</t>
  </si>
  <si>
    <t>対象</t>
  </si>
  <si>
    <t>ド 透</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</si>
  <si>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</si>
  <si>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</si>
  <si>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</si>
  <si>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</si>
  <si>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</si>
  <si>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</si>
  <si>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</si>
  <si>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</si>
  <si>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徳島県西部医療圏における５疾病（がん、脳卒中、急性心筋梗塞、糖尿病、精神疾患）、６事業（救急医療、災害医療、へき地医療、周産期医療、小児医療、感染症医療）を担っている。
特に、産科医療・小児医療においては、当該地域において拠点となる医療機能である。
また、徳島県保健医療計画で示された６事業目「感染症医療」においても、当院は今般の感染症流行に対応する拠点施設として、広域的な役割を担っている。</t>
    <rPh sb="0" eb="3">
      <t>トクシマケン</t>
    </rPh>
    <rPh sb="3" eb="8">
      <t>セイブイリョウケン</t>
    </rPh>
    <rPh sb="13" eb="15">
      <t>シッペイ</t>
    </rPh>
    <rPh sb="19" eb="22">
      <t>ノウソッチュウ</t>
    </rPh>
    <rPh sb="23" eb="29">
      <t>キュウセイシンキンコウソク</t>
    </rPh>
    <rPh sb="30" eb="33">
      <t>トウニョウビョウ</t>
    </rPh>
    <rPh sb="34" eb="38">
      <t>セイシンシッカン</t>
    </rPh>
    <rPh sb="41" eb="43">
      <t>ジギョウ</t>
    </rPh>
    <rPh sb="44" eb="48">
      <t>キュウキュウイリョウ</t>
    </rPh>
    <rPh sb="49" eb="53">
      <t>サイガイイリョウ</t>
    </rPh>
    <rPh sb="56" eb="57">
      <t>チ</t>
    </rPh>
    <rPh sb="57" eb="59">
      <t>イリョウ</t>
    </rPh>
    <rPh sb="60" eb="65">
      <t>シュウサンキイリョウ</t>
    </rPh>
    <rPh sb="66" eb="70">
      <t>ショウニイリョウ</t>
    </rPh>
    <rPh sb="71" eb="74">
      <t>カンセンショウ</t>
    </rPh>
    <rPh sb="74" eb="76">
      <t>イリョウ</t>
    </rPh>
    <rPh sb="78" eb="79">
      <t>ニナ</t>
    </rPh>
    <rPh sb="85" eb="86">
      <t>トク</t>
    </rPh>
    <rPh sb="88" eb="92">
      <t>サンカイリョウ</t>
    </rPh>
    <rPh sb="93" eb="97">
      <t>ショウニイリョウ</t>
    </rPh>
    <rPh sb="103" eb="107">
      <t>トウガイチイキ</t>
    </rPh>
    <rPh sb="111" eb="113">
      <t>キョテン</t>
    </rPh>
    <rPh sb="116" eb="120">
      <t>イリョウキノウ</t>
    </rPh>
    <rPh sb="128" eb="131">
      <t>トクシマケン</t>
    </rPh>
    <rPh sb="131" eb="137">
      <t>ホケンイリョウケイカク</t>
    </rPh>
    <rPh sb="138" eb="139">
      <t>シメ</t>
    </rPh>
    <rPh sb="143" eb="146">
      <t>ジギョウメ</t>
    </rPh>
    <rPh sb="147" eb="150">
      <t>カンセンショウ</t>
    </rPh>
    <rPh sb="150" eb="152">
      <t>イリョウ</t>
    </rPh>
    <rPh sb="159" eb="161">
      <t>トウイン</t>
    </rPh>
    <rPh sb="162" eb="164">
      <t>コンパン</t>
    </rPh>
    <rPh sb="165" eb="168">
      <t>カンセンショウ</t>
    </rPh>
    <rPh sb="168" eb="170">
      <t>リュウコウ</t>
    </rPh>
    <rPh sb="171" eb="173">
      <t>タイオウ</t>
    </rPh>
    <rPh sb="175" eb="177">
      <t>キョテン</t>
    </rPh>
    <rPh sb="177" eb="179">
      <t>シセツ</t>
    </rPh>
    <phoneticPr fontId="5"/>
  </si>
  <si>
    <t>令和５年度においては、新型コロナウイルス感染症が５類感染症に移行し、病床確保・入院制限の影響は解消されたものの、入院患者数は感染症発生以前の水準には戻らず、依然として厳しい経営状況が続いている。
②医業収支比率、③修正医業収支比率、④病床利用率においては、前年度比較から更に悪化する結果となり、厳しい医業活動状況となっている。
また、①経常収支比率においても、感染症病床における病床確保補助金が大幅に縮減されたことや、前述のとおり医業活動状況が低迷していることが重なり、過去最大の赤字額を計上する事態となっている。</t>
    <rPh sb="0" eb="2">
      <t>レイワ</t>
    </rPh>
    <rPh sb="3" eb="5">
      <t>ネンド</t>
    </rPh>
    <rPh sb="11" eb="13">
      <t>シンガタ</t>
    </rPh>
    <rPh sb="20" eb="23">
      <t>カンセンショウ</t>
    </rPh>
    <rPh sb="25" eb="26">
      <t>ルイ</t>
    </rPh>
    <rPh sb="26" eb="29">
      <t>カンセンショウ</t>
    </rPh>
    <rPh sb="30" eb="32">
      <t>イコウ</t>
    </rPh>
    <rPh sb="34" eb="38">
      <t>ビョウショウカクホ</t>
    </rPh>
    <rPh sb="39" eb="43">
      <t>ニュウインセイゲン</t>
    </rPh>
    <rPh sb="44" eb="46">
      <t>エイキョウ</t>
    </rPh>
    <rPh sb="47" eb="49">
      <t>カイショウ</t>
    </rPh>
    <rPh sb="56" eb="61">
      <t>ニュウインカンジャスウ</t>
    </rPh>
    <rPh sb="62" eb="65">
      <t>カンセンショウ</t>
    </rPh>
    <rPh sb="65" eb="67">
      <t>ハッセイ</t>
    </rPh>
    <rPh sb="67" eb="69">
      <t>イゼン</t>
    </rPh>
    <rPh sb="70" eb="72">
      <t>スイジュン</t>
    </rPh>
    <rPh sb="74" eb="75">
      <t>モド</t>
    </rPh>
    <rPh sb="78" eb="80">
      <t>イゼン</t>
    </rPh>
    <rPh sb="83" eb="84">
      <t>キビ</t>
    </rPh>
    <rPh sb="86" eb="88">
      <t>ケイエイ</t>
    </rPh>
    <rPh sb="88" eb="90">
      <t>ジョウキョウ</t>
    </rPh>
    <rPh sb="91" eb="92">
      <t>ツヅ</t>
    </rPh>
    <rPh sb="99" eb="105">
      <t>イギョウシュウシヒリツ</t>
    </rPh>
    <rPh sb="107" eb="115">
      <t>シュウセイイギョウシュウシヒリツ</t>
    </rPh>
    <rPh sb="117" eb="122">
      <t>ビョウショウリヨウリツ</t>
    </rPh>
    <rPh sb="128" eb="133">
      <t>ゼンネンドヒカク</t>
    </rPh>
    <rPh sb="135" eb="136">
      <t>サラ</t>
    </rPh>
    <rPh sb="137" eb="139">
      <t>アッカ</t>
    </rPh>
    <rPh sb="141" eb="143">
      <t>ケッカ</t>
    </rPh>
    <rPh sb="147" eb="148">
      <t>キビ</t>
    </rPh>
    <rPh sb="168" eb="174">
      <t>ケイジョウシュウシヒリツ</t>
    </rPh>
    <rPh sb="180" eb="185">
      <t>カンセンショウビョウショウ</t>
    </rPh>
    <rPh sb="189" eb="193">
      <t>ビョウショウカクホ</t>
    </rPh>
    <rPh sb="193" eb="196">
      <t>ホジョキン</t>
    </rPh>
    <rPh sb="197" eb="199">
      <t>オオハバ</t>
    </rPh>
    <rPh sb="200" eb="202">
      <t>シュクゲン</t>
    </rPh>
    <rPh sb="209" eb="211">
      <t>ゼンジュツ</t>
    </rPh>
    <rPh sb="215" eb="219">
      <t>イギョウカツドウ</t>
    </rPh>
    <rPh sb="219" eb="221">
      <t>ジョウキョウ</t>
    </rPh>
    <rPh sb="222" eb="224">
      <t>テイメイ</t>
    </rPh>
    <rPh sb="231" eb="232">
      <t>カサ</t>
    </rPh>
    <rPh sb="235" eb="239">
      <t>カコサイダイ</t>
    </rPh>
    <rPh sb="240" eb="242">
      <t>アカジ</t>
    </rPh>
    <rPh sb="242" eb="243">
      <t>ガク</t>
    </rPh>
    <rPh sb="244" eb="246">
      <t>ケイジョウ</t>
    </rPh>
    <rPh sb="248" eb="250">
      <t>ジタイ</t>
    </rPh>
    <phoneticPr fontId="5"/>
  </si>
  <si>
    <t>①有形固定資産減価償却率：施設全体としては、耐震化工事に伴う病棟建替が大きく影響し、類似平均と比較しても老朽化は進んでいない。
②器械備品減価償却率：令和２年度から令和４年度まで、感染症対策に伴う設備整備事業を活用し、器械整備を実施したことにより、比率減少は継続されている。ただ、整備を行った器械については主に感染症に対応するための器械であり、今後においても引き続き、計画的な器械整備が必要と考える。</t>
    <rPh sb="1" eb="7">
      <t>ユウケイコテイシサン</t>
    </rPh>
    <rPh sb="7" eb="12">
      <t>ゲンカショウキャクリツ</t>
    </rPh>
    <rPh sb="13" eb="17">
      <t>シセツゼンタイ</t>
    </rPh>
    <rPh sb="22" eb="25">
      <t>タイシンカ</t>
    </rPh>
    <rPh sb="25" eb="27">
      <t>コウジ</t>
    </rPh>
    <rPh sb="28" eb="29">
      <t>トモナ</t>
    </rPh>
    <rPh sb="126" eb="128">
      <t>ゲンショウ</t>
    </rPh>
    <rPh sb="129" eb="131">
      <t>ケイゾク</t>
    </rPh>
    <rPh sb="140" eb="142">
      <t>セイビ</t>
    </rPh>
    <rPh sb="143" eb="144">
      <t>オコナ</t>
    </rPh>
    <rPh sb="146" eb="148">
      <t>キカイ</t>
    </rPh>
    <rPh sb="153" eb="154">
      <t>オモ</t>
    </rPh>
    <rPh sb="155" eb="158">
      <t>カンセンショウ</t>
    </rPh>
    <rPh sb="159" eb="161">
      <t>タイオウ</t>
    </rPh>
    <rPh sb="166" eb="168">
      <t>キカイ</t>
    </rPh>
    <rPh sb="172" eb="174">
      <t>コンゴ</t>
    </rPh>
    <rPh sb="179" eb="180">
      <t>ヒ</t>
    </rPh>
    <rPh sb="181" eb="182">
      <t>ツヅ</t>
    </rPh>
    <rPh sb="184" eb="187">
      <t>ケイカクテキ</t>
    </rPh>
    <rPh sb="188" eb="190">
      <t>キカイ</t>
    </rPh>
    <rPh sb="190" eb="192">
      <t>セイビ</t>
    </rPh>
    <rPh sb="193" eb="195">
      <t>ヒツヨウ</t>
    </rPh>
    <rPh sb="196" eb="197">
      <t>カンガ</t>
    </rPh>
    <phoneticPr fontId="5"/>
  </si>
  <si>
    <t>令和５年度においては、常勤医師の退職や医局人事に伴って、医師数が大幅に減少、医療提供体制の縮小を余儀なくされる事態となった。この影響は、経営指標にダイレクトに反映される結果となっている。医師不足の解消は経営改善、地域住民が求める医療提供体制の実現のためにも、喫緊の課題と位置付ける。
このような課題に対応するため、恒久的な医師不足の解消を目指した施策の展開、地域包括ケアシステムの構築実現に向けた病棟機能の転換などを柱とした「半田病院経営強化プラン」の策定を、本年度実施している。
今後、経営基盤の再建・安定化を図るため、様々な施策に取り組みながら、持続可能な病院運営を目指していく。</t>
    <rPh sb="0" eb="2">
      <t>レイワ</t>
    </rPh>
    <rPh sb="3" eb="5">
      <t>ネンド</t>
    </rPh>
    <rPh sb="11" eb="15">
      <t>ジョウキンイシ</t>
    </rPh>
    <rPh sb="16" eb="18">
      <t>タイショク</t>
    </rPh>
    <rPh sb="19" eb="21">
      <t>イキョク</t>
    </rPh>
    <rPh sb="21" eb="23">
      <t>ジンジ</t>
    </rPh>
    <rPh sb="24" eb="25">
      <t>トモナ</t>
    </rPh>
    <rPh sb="28" eb="31">
      <t>イシスウ</t>
    </rPh>
    <rPh sb="32" eb="34">
      <t>オオハバ</t>
    </rPh>
    <rPh sb="35" eb="37">
      <t>ゲンショウ</t>
    </rPh>
    <rPh sb="38" eb="44">
      <t>イリョウテイキョウタイセイ</t>
    </rPh>
    <rPh sb="45" eb="47">
      <t>シュクショウ</t>
    </rPh>
    <rPh sb="48" eb="50">
      <t>ヨギ</t>
    </rPh>
    <rPh sb="55" eb="57">
      <t>ジタイ</t>
    </rPh>
    <rPh sb="64" eb="66">
      <t>エイキョウ</t>
    </rPh>
    <rPh sb="79" eb="81">
      <t>ハンエイ</t>
    </rPh>
    <rPh sb="84" eb="86">
      <t>ケッカ</t>
    </rPh>
    <rPh sb="93" eb="97">
      <t>イシブソク</t>
    </rPh>
    <rPh sb="98" eb="100">
      <t>カイショウ</t>
    </rPh>
    <rPh sb="101" eb="105">
      <t>ケイエイカイゼン</t>
    </rPh>
    <rPh sb="106" eb="110">
      <t>チイキジュウミン</t>
    </rPh>
    <rPh sb="111" eb="112">
      <t>モト</t>
    </rPh>
    <rPh sb="114" eb="118">
      <t>イリョウテイキョウ</t>
    </rPh>
    <rPh sb="118" eb="120">
      <t>タイセイ</t>
    </rPh>
    <rPh sb="121" eb="123">
      <t>ジツゲン</t>
    </rPh>
    <rPh sb="129" eb="131">
      <t>キッキン</t>
    </rPh>
    <rPh sb="132" eb="134">
      <t>カダイ</t>
    </rPh>
    <rPh sb="135" eb="138">
      <t>イチヅ</t>
    </rPh>
    <rPh sb="147" eb="149">
      <t>カダイ</t>
    </rPh>
    <rPh sb="150" eb="152">
      <t>タイオウ</t>
    </rPh>
    <rPh sb="213" eb="217">
      <t>ハンダビョウイン</t>
    </rPh>
    <rPh sb="217" eb="219">
      <t>ケイエイ</t>
    </rPh>
    <rPh sb="219" eb="221">
      <t>キョウカ</t>
    </rPh>
    <rPh sb="226" eb="228">
      <t>サクテイ</t>
    </rPh>
    <rPh sb="230" eb="233">
      <t>ホンネンド</t>
    </rPh>
    <rPh sb="233" eb="235">
      <t>ジッシ</t>
    </rPh>
    <rPh sb="241" eb="243">
      <t>コンゴ</t>
    </rPh>
    <rPh sb="244" eb="248">
      <t>ケイエイキバン</t>
    </rPh>
    <rPh sb="249" eb="251">
      <t>サイケン</t>
    </rPh>
    <rPh sb="252" eb="255">
      <t>アンテイカ</t>
    </rPh>
    <rPh sb="256" eb="257">
      <t>ハカ</t>
    </rPh>
    <rPh sb="261" eb="263">
      <t>サマザマ</t>
    </rPh>
    <rPh sb="264" eb="266">
      <t>シサク</t>
    </rPh>
    <rPh sb="267" eb="268">
      <t>ト</t>
    </rPh>
    <rPh sb="269" eb="270">
      <t>ク</t>
    </rPh>
    <rPh sb="275" eb="279">
      <t>ジゾクカノウ</t>
    </rPh>
    <rPh sb="280" eb="284">
      <t>ビョウインウンエイ</t>
    </rPh>
    <rPh sb="285" eb="28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</si>
</sst>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72.7</c:v>
                </c:pt>
                <c:pt idx="1">
                  <c:v>63.7</c:v>
                </c:pt>
                <c:pt idx="2">
                  <c:v>53</c:v>
                </c:pt>
                <c:pt idx="3">
                  <c:v>52.5</c:v>
                </c:pt>
                <c:pt idx="4">
                  <c:v>49.7</c:v>
                </c:pt>
              </c:numCache>
            </c:numRef>
          </c:val>
          <c:extLst>
            <c:ext xmlns:c16="http://schemas.microsoft.com/office/drawing/2014/chart" uri="{C3380CC4-5D6E-409C-BE32-E72D297353CC}">
              <c16:uniqueId val="{00000000-A9F5-4EB9-A831-12D27E4FBA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9F5-4EB9-A831-12D27E4FBA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91.6</c:v>
                </c:pt>
                <c:pt idx="1">
                  <c:v>83.8</c:v>
                </c:pt>
                <c:pt idx="2">
                  <c:v>77.2</c:v>
                </c:pt>
                <c:pt idx="3">
                  <c:v>77.400000000000006</c:v>
                </c:pt>
                <c:pt idx="4">
                  <c:v>76.2</c:v>
                </c:pt>
              </c:numCache>
            </c:numRef>
          </c:val>
          <c:extLst>
            <c:ext xmlns:c16="http://schemas.microsoft.com/office/drawing/2014/chart" uri="{C3380CC4-5D6E-409C-BE32-E72D297353CC}">
              <c16:uniqueId val="{00000000-5BFA-4E22-81D5-81EB4778F6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BFA-4E22-81D5-81EB4778F6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95.9</c:v>
                </c:pt>
                <c:pt idx="1">
                  <c:v>88.8</c:v>
                </c:pt>
                <c:pt idx="2">
                  <c:v>82</c:v>
                </c:pt>
                <c:pt idx="3">
                  <c:v>82.9</c:v>
                </c:pt>
                <c:pt idx="4">
                  <c:v>81.599999999999994</c:v>
                </c:pt>
              </c:numCache>
            </c:numRef>
          </c:val>
          <c:extLst>
            <c:ext xmlns:c16="http://schemas.microsoft.com/office/drawing/2014/chart" uri="{C3380CC4-5D6E-409C-BE32-E72D297353CC}">
              <c16:uniqueId val="{00000000-C787-428E-84D8-C19205F996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C787-428E-84D8-C19205F996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103.9</c:v>
                </c:pt>
                <c:pt idx="2">
                  <c:v>128.1</c:v>
                </c:pt>
                <c:pt idx="3">
                  <c:v>116.8</c:v>
                </c:pt>
                <c:pt idx="4">
                  <c:v>92.5</c:v>
                </c:pt>
              </c:numCache>
            </c:numRef>
          </c:val>
          <c:extLst>
            <c:ext xmlns:c16="http://schemas.microsoft.com/office/drawing/2014/chart" uri="{C3380CC4-5D6E-409C-BE32-E72D297353CC}">
              <c16:uniqueId val="{00000000-388D-4201-9E45-2F4D2072EA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88D-4201-9E45-2F4D2072EA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40.799999999999997</c:v>
                </c:pt>
                <c:pt idx="1">
                  <c:v>42</c:v>
                </c:pt>
                <c:pt idx="2">
                  <c:v>43.8</c:v>
                </c:pt>
                <c:pt idx="3">
                  <c:v>45.5</c:v>
                </c:pt>
                <c:pt idx="4">
                  <c:v>47.3</c:v>
                </c:pt>
              </c:numCache>
            </c:numRef>
          </c:val>
          <c:extLst>
            <c:ext xmlns:c16="http://schemas.microsoft.com/office/drawing/2014/chart" uri="{C3380CC4-5D6E-409C-BE32-E72D297353CC}">
              <c16:uniqueId val="{00000000-C3A6-4C83-B22E-FEAA331F79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3A6-4C83-B22E-FEAA331F79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71.5</c:v>
                </c:pt>
                <c:pt idx="1">
                  <c:v>65.900000000000006</c:v>
                </c:pt>
                <c:pt idx="2">
                  <c:v>66.599999999999994</c:v>
                </c:pt>
                <c:pt idx="3">
                  <c:v>67</c:v>
                </c:pt>
                <c:pt idx="4">
                  <c:v>67.900000000000006</c:v>
                </c:pt>
              </c:numCache>
            </c:numRef>
          </c:val>
          <c:extLst>
            <c:ext xmlns:c16="http://schemas.microsoft.com/office/drawing/2014/chart" uri="{C3380CC4-5D6E-409C-BE32-E72D297353CC}">
              <c16:uniqueId val="{00000000-9C7D-44CD-B134-97C1277026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C7D-44CD-B134-97C1277026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50053425</c:v>
                </c:pt>
                <c:pt idx="1">
                  <c:v>51732908</c:v>
                </c:pt>
                <c:pt idx="2">
                  <c:v>52458533</c:v>
                </c:pt>
                <c:pt idx="3">
                  <c:v>53215917</c:v>
                </c:pt>
                <c:pt idx="4">
                  <c:v>54214133</c:v>
                </c:pt>
              </c:numCache>
            </c:numRef>
          </c:val>
          <c:extLst>
            <c:ext xmlns:c16="http://schemas.microsoft.com/office/drawing/2014/chart" uri="{C3380CC4-5D6E-409C-BE32-E72D297353CC}">
              <c16:uniqueId val="{00000000-F261-48B4-B993-1F81DF2F0E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F261-48B4-B993-1F81DF2F0E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14.7</c:v>
                </c:pt>
                <c:pt idx="1">
                  <c:v>14.9</c:v>
                </c:pt>
                <c:pt idx="2">
                  <c:v>16.100000000000001</c:v>
                </c:pt>
                <c:pt idx="3">
                  <c:v>15.3</c:v>
                </c:pt>
                <c:pt idx="4">
                  <c:v>14.5</c:v>
                </c:pt>
              </c:numCache>
            </c:numRef>
          </c:val>
          <c:extLst>
            <c:ext xmlns:c16="http://schemas.microsoft.com/office/drawing/2014/chart" uri="{C3380CC4-5D6E-409C-BE32-E72D297353CC}">
              <c16:uniqueId val="{00000000-348F-4E80-B1FB-40E3942DF0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48F-4E80-B1FB-40E3942DF0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60.2</c:v>
                </c:pt>
                <c:pt idx="1">
                  <c:v>66.8</c:v>
                </c:pt>
                <c:pt idx="2">
                  <c:v>72.3</c:v>
                </c:pt>
                <c:pt idx="3">
                  <c:v>71</c:v>
                </c:pt>
                <c:pt idx="4">
                  <c:v>72</c:v>
                </c:pt>
              </c:numCache>
            </c:numRef>
          </c:val>
          <c:extLst>
            <c:ext xmlns:c16="http://schemas.microsoft.com/office/drawing/2014/chart" uri="{C3380CC4-5D6E-409C-BE32-E72D297353CC}">
              <c16:uniqueId val="{00000000-7902-455E-B054-300084B733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902-455E-B054-300084B733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12656</c:v>
                </c:pt>
                <c:pt idx="1">
                  <c:v>13443</c:v>
                </c:pt>
                <c:pt idx="2">
                  <c:v>13372</c:v>
                </c:pt>
                <c:pt idx="3">
                  <c:v>13917</c:v>
                </c:pt>
                <c:pt idx="4">
                  <c:v>12999</c:v>
                </c:pt>
              </c:numCache>
            </c:numRef>
          </c:val>
          <c:extLst>
            <c:ext xmlns:c16="http://schemas.microsoft.com/office/drawing/2014/chart" uri="{C3380CC4-5D6E-409C-BE32-E72D297353CC}">
              <c16:uniqueId val="{00000000-0998-4300-AD62-73FE0F8964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998-4300-AD62-73FE0F8964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35729</c:v>
                </c:pt>
                <c:pt idx="1">
                  <c:v>36618</c:v>
                </c:pt>
                <c:pt idx="2">
                  <c:v>38467</c:v>
                </c:pt>
                <c:pt idx="3">
                  <c:v>38094</c:v>
                </c:pt>
                <c:pt idx="4">
                  <c:v>42592</c:v>
                </c:pt>
              </c:numCache>
            </c:numRef>
          </c:val>
          <c:extLst>
            <c:ext xmlns:c16="http://schemas.microsoft.com/office/drawing/2014/chart" uri="{C3380CC4-5D6E-409C-BE32-E72D297353CC}">
              <c16:uniqueId val="{00000000-B33A-43A4-9598-821708CBDB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B33A-43A4-9598-821708CBDB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96-4186-9C63-9BB9B396F9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B96-4186-9C63-9BB9B396F9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徳島県つるぎ町　つるぎ町立半田病院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7622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12311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103.9</v>
      </c>
      <c r="AF33" s="70"/>
      <c r="AG33" s="70"/>
      <c r="AH33" s="70"/>
      <c r="AI33" s="70"/>
      <c r="AJ33" s="70"/>
      <c r="AK33" s="70"/>
      <c r="AL33" s="70"/>
      <c r="AM33" s="70"/>
      <c r="AN33" s="70"/>
      <c r="AO33" s="70"/>
      <c r="AP33" s="70"/>
      <c r="AQ33" s="70"/>
      <c r="AR33" s="70"/>
      <c r="AS33" s="71"/>
      <c r="AT33" s="69">
        <f>データ!AK7</f>
        <v>128.1</v>
      </c>
      <c r="AU33" s="70"/>
      <c r="AV33" s="70"/>
      <c r="AW33" s="70"/>
      <c r="AX33" s="70"/>
      <c r="AY33" s="70"/>
      <c r="AZ33" s="70"/>
      <c r="BA33" s="70"/>
      <c r="BB33" s="70"/>
      <c r="BC33" s="70"/>
      <c r="BD33" s="70"/>
      <c r="BE33" s="70"/>
      <c r="BF33" s="70"/>
      <c r="BG33" s="70"/>
      <c r="BH33" s="71"/>
      <c r="BI33" s="69">
        <f>データ!AL7</f>
        <v>116.8</v>
      </c>
      <c r="BJ33" s="70"/>
      <c r="BK33" s="70"/>
      <c r="BL33" s="70"/>
      <c r="BM33" s="70"/>
      <c r="BN33" s="70"/>
      <c r="BO33" s="70"/>
      <c r="BP33" s="70"/>
      <c r="BQ33" s="70"/>
      <c r="BR33" s="70"/>
      <c r="BS33" s="70"/>
      <c r="BT33" s="70"/>
      <c r="BU33" s="70"/>
      <c r="BV33" s="70"/>
      <c r="BW33" s="71"/>
      <c r="BX33" s="69">
        <f>データ!AM7</f>
        <v>92.5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95.9</v>
      </c>
      <c r="DE33" s="70"/>
      <c r="DF33" s="70"/>
      <c r="DG33" s="70"/>
      <c r="DH33" s="70"/>
      <c r="DI33" s="70"/>
      <c r="DJ33" s="70"/>
      <c r="DK33" s="70"/>
      <c r="DL33" s="70"/>
      <c r="DM33" s="70"/>
      <c r="DN33" s="70"/>
      <c r="DO33" s="70"/>
      <c r="DP33" s="70"/>
      <c r="DQ33" s="70"/>
      <c r="DR33" s="71"/>
      <c r="DS33" s="69">
        <f>データ!AU7</f>
        <v>88.8</v>
      </c>
      <c r="DT33" s="70"/>
      <c r="DU33" s="70"/>
      <c r="DV33" s="70"/>
      <c r="DW33" s="70"/>
      <c r="DX33" s="70"/>
      <c r="DY33" s="70"/>
      <c r="DZ33" s="70"/>
      <c r="EA33" s="70"/>
      <c r="EB33" s="70"/>
      <c r="EC33" s="70"/>
      <c r="ED33" s="70"/>
      <c r="EE33" s="70"/>
      <c r="EF33" s="70"/>
      <c r="EG33" s="71"/>
      <c r="EH33" s="69">
        <f>データ!AV7</f>
        <v>82</v>
      </c>
      <c r="EI33" s="70"/>
      <c r="EJ33" s="70"/>
      <c r="EK33" s="70"/>
      <c r="EL33" s="70"/>
      <c r="EM33" s="70"/>
      <c r="EN33" s="70"/>
      <c r="EO33" s="70"/>
      <c r="EP33" s="70"/>
      <c r="EQ33" s="70"/>
      <c r="ER33" s="70"/>
      <c r="ES33" s="70"/>
      <c r="ET33" s="70"/>
      <c r="EU33" s="70"/>
      <c r="EV33" s="71"/>
      <c r="EW33" s="69">
        <f>データ!AW7</f>
        <v>82.9</v>
      </c>
      <c r="EX33" s="70"/>
      <c r="EY33" s="70"/>
      <c r="EZ33" s="70"/>
      <c r="FA33" s="70"/>
      <c r="FB33" s="70"/>
      <c r="FC33" s="70"/>
      <c r="FD33" s="70"/>
      <c r="FE33" s="70"/>
      <c r="FF33" s="70"/>
      <c r="FG33" s="70"/>
      <c r="FH33" s="70"/>
      <c r="FI33" s="70"/>
      <c r="FJ33" s="70"/>
      <c r="FK33" s="71"/>
      <c r="FL33" s="69">
        <f>データ!AX7</f>
        <v>81.599999999999994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91.6</v>
      </c>
      <c r="GS33" s="70"/>
      <c r="GT33" s="70"/>
      <c r="GU33" s="70"/>
      <c r="GV33" s="70"/>
      <c r="GW33" s="70"/>
      <c r="GX33" s="70"/>
      <c r="GY33" s="70"/>
      <c r="GZ33" s="70"/>
      <c r="HA33" s="70"/>
      <c r="HB33" s="70"/>
      <c r="HC33" s="70"/>
      <c r="HD33" s="70"/>
      <c r="HE33" s="70"/>
      <c r="HF33" s="71"/>
      <c r="HG33" s="69">
        <f>データ!BF7</f>
        <v>83.8</v>
      </c>
      <c r="HH33" s="70"/>
      <c r="HI33" s="70"/>
      <c r="HJ33" s="70"/>
      <c r="HK33" s="70"/>
      <c r="HL33" s="70"/>
      <c r="HM33" s="70"/>
      <c r="HN33" s="70"/>
      <c r="HO33" s="70"/>
      <c r="HP33" s="70"/>
      <c r="HQ33" s="70"/>
      <c r="HR33" s="70"/>
      <c r="HS33" s="70"/>
      <c r="HT33" s="70"/>
      <c r="HU33" s="71"/>
      <c r="HV33" s="69">
        <f>データ!BG7</f>
        <v>77.2</v>
      </c>
      <c r="HW33" s="70"/>
      <c r="HX33" s="70"/>
      <c r="HY33" s="70"/>
      <c r="HZ33" s="70"/>
      <c r="IA33" s="70"/>
      <c r="IB33" s="70"/>
      <c r="IC33" s="70"/>
      <c r="ID33" s="70"/>
      <c r="IE33" s="70"/>
      <c r="IF33" s="70"/>
      <c r="IG33" s="70"/>
      <c r="IH33" s="70"/>
      <c r="II33" s="70"/>
      <c r="IJ33" s="71"/>
      <c r="IK33" s="69">
        <f>データ!BH7</f>
        <v>77.400000000000006</v>
      </c>
      <c r="IL33" s="70"/>
      <c r="IM33" s="70"/>
      <c r="IN33" s="70"/>
      <c r="IO33" s="70"/>
      <c r="IP33" s="70"/>
      <c r="IQ33" s="70"/>
      <c r="IR33" s="70"/>
      <c r="IS33" s="70"/>
      <c r="IT33" s="70"/>
      <c r="IU33" s="70"/>
      <c r="IV33" s="70"/>
      <c r="IW33" s="70"/>
      <c r="IX33" s="70"/>
      <c r="IY33" s="71"/>
      <c r="IZ33" s="69">
        <f>データ!BI7</f>
        <v>76.2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72.7</v>
      </c>
      <c r="KG33" s="70"/>
      <c r="KH33" s="70"/>
      <c r="KI33" s="70"/>
      <c r="KJ33" s="70"/>
      <c r="KK33" s="70"/>
      <c r="KL33" s="70"/>
      <c r="KM33" s="70"/>
      <c r="KN33" s="70"/>
      <c r="KO33" s="70"/>
      <c r="KP33" s="70"/>
      <c r="KQ33" s="70"/>
      <c r="KR33" s="70"/>
      <c r="KS33" s="70"/>
      <c r="KT33" s="71"/>
      <c r="KU33" s="69">
        <f>データ!BQ7</f>
        <v>63.7</v>
      </c>
      <c r="KV33" s="70"/>
      <c r="KW33" s="70"/>
      <c r="KX33" s="70"/>
      <c r="KY33" s="70"/>
      <c r="KZ33" s="70"/>
      <c r="LA33" s="70"/>
      <c r="LB33" s="70"/>
      <c r="LC33" s="70"/>
      <c r="LD33" s="70"/>
      <c r="LE33" s="70"/>
      <c r="LF33" s="70"/>
      <c r="LG33" s="70"/>
      <c r="LH33" s="70"/>
      <c r="LI33" s="71"/>
      <c r="LJ33" s="69">
        <f>データ!BR7</f>
        <v>53</v>
      </c>
      <c r="LK33" s="70"/>
      <c r="LL33" s="70"/>
      <c r="LM33" s="70"/>
      <c r="LN33" s="70"/>
      <c r="LO33" s="70"/>
      <c r="LP33" s="70"/>
      <c r="LQ33" s="70"/>
      <c r="LR33" s="70"/>
      <c r="LS33" s="70"/>
      <c r="LT33" s="70"/>
      <c r="LU33" s="70"/>
      <c r="LV33" s="70"/>
      <c r="LW33" s="70"/>
      <c r="LX33" s="71"/>
      <c r="LY33" s="69">
        <f>データ!BS7</f>
        <v>52.5</v>
      </c>
      <c r="LZ33" s="70"/>
      <c r="MA33" s="70"/>
      <c r="MB33" s="70"/>
      <c r="MC33" s="70"/>
      <c r="MD33" s="70"/>
      <c r="ME33" s="70"/>
      <c r="MF33" s="70"/>
      <c r="MG33" s="70"/>
      <c r="MH33" s="70"/>
      <c r="MI33" s="70"/>
      <c r="MJ33" s="70"/>
      <c r="MK33" s="70"/>
      <c r="ML33" s="70"/>
      <c r="MM33" s="71"/>
      <c r="MN33" s="69">
        <f>データ!BT7</f>
        <v>49.7</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190</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191</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35729</v>
      </c>
      <c r="Q55" s="67"/>
      <c r="R55" s="67"/>
      <c r="S55" s="67"/>
      <c r="T55" s="67"/>
      <c r="U55" s="67"/>
      <c r="V55" s="67"/>
      <c r="W55" s="67"/>
      <c r="X55" s="67"/>
      <c r="Y55" s="67"/>
      <c r="Z55" s="67"/>
      <c r="AA55" s="67"/>
      <c r="AB55" s="67"/>
      <c r="AC55" s="67"/>
      <c r="AD55" s="68"/>
      <c r="AE55" s="66">
        <f>データ!CB7</f>
        <v>36618</v>
      </c>
      <c r="AF55" s="67"/>
      <c r="AG55" s="67"/>
      <c r="AH55" s="67"/>
      <c r="AI55" s="67"/>
      <c r="AJ55" s="67"/>
      <c r="AK55" s="67"/>
      <c r="AL55" s="67"/>
      <c r="AM55" s="67"/>
      <c r="AN55" s="67"/>
      <c r="AO55" s="67"/>
      <c r="AP55" s="67"/>
      <c r="AQ55" s="67"/>
      <c r="AR55" s="67"/>
      <c r="AS55" s="68"/>
      <c r="AT55" s="66">
        <f>データ!CC7</f>
        <v>38467</v>
      </c>
      <c r="AU55" s="67"/>
      <c r="AV55" s="67"/>
      <c r="AW55" s="67"/>
      <c r="AX55" s="67"/>
      <c r="AY55" s="67"/>
      <c r="AZ55" s="67"/>
      <c r="BA55" s="67"/>
      <c r="BB55" s="67"/>
      <c r="BC55" s="67"/>
      <c r="BD55" s="67"/>
      <c r="BE55" s="67"/>
      <c r="BF55" s="67"/>
      <c r="BG55" s="67"/>
      <c r="BH55" s="68"/>
      <c r="BI55" s="66">
        <f>データ!CD7</f>
        <v>38094</v>
      </c>
      <c r="BJ55" s="67"/>
      <c r="BK55" s="67"/>
      <c r="BL55" s="67"/>
      <c r="BM55" s="67"/>
      <c r="BN55" s="67"/>
      <c r="BO55" s="67"/>
      <c r="BP55" s="67"/>
      <c r="BQ55" s="67"/>
      <c r="BR55" s="67"/>
      <c r="BS55" s="67"/>
      <c r="BT55" s="67"/>
      <c r="BU55" s="67"/>
      <c r="BV55" s="67"/>
      <c r="BW55" s="68"/>
      <c r="BX55" s="66">
        <f>データ!CE7</f>
        <v>42592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12656</v>
      </c>
      <c r="DE55" s="67"/>
      <c r="DF55" s="67"/>
      <c r="DG55" s="67"/>
      <c r="DH55" s="67"/>
      <c r="DI55" s="67"/>
      <c r="DJ55" s="67"/>
      <c r="DK55" s="67"/>
      <c r="DL55" s="67"/>
      <c r="DM55" s="67"/>
      <c r="DN55" s="67"/>
      <c r="DO55" s="67"/>
      <c r="DP55" s="67"/>
      <c r="DQ55" s="67"/>
      <c r="DR55" s="68"/>
      <c r="DS55" s="66">
        <f>データ!CM7</f>
        <v>13443</v>
      </c>
      <c r="DT55" s="67"/>
      <c r="DU55" s="67"/>
      <c r="DV55" s="67"/>
      <c r="DW55" s="67"/>
      <c r="DX55" s="67"/>
      <c r="DY55" s="67"/>
      <c r="DZ55" s="67"/>
      <c r="EA55" s="67"/>
      <c r="EB55" s="67"/>
      <c r="EC55" s="67"/>
      <c r="ED55" s="67"/>
      <c r="EE55" s="67"/>
      <c r="EF55" s="67"/>
      <c r="EG55" s="68"/>
      <c r="EH55" s="66">
        <f>データ!CN7</f>
        <v>13372</v>
      </c>
      <c r="EI55" s="67"/>
      <c r="EJ55" s="67"/>
      <c r="EK55" s="67"/>
      <c r="EL55" s="67"/>
      <c r="EM55" s="67"/>
      <c r="EN55" s="67"/>
      <c r="EO55" s="67"/>
      <c r="EP55" s="67"/>
      <c r="EQ55" s="67"/>
      <c r="ER55" s="67"/>
      <c r="ES55" s="67"/>
      <c r="ET55" s="67"/>
      <c r="EU55" s="67"/>
      <c r="EV55" s="68"/>
      <c r="EW55" s="66">
        <f>データ!CO7</f>
        <v>13917</v>
      </c>
      <c r="EX55" s="67"/>
      <c r="EY55" s="67"/>
      <c r="EZ55" s="67"/>
      <c r="FA55" s="67"/>
      <c r="FB55" s="67"/>
      <c r="FC55" s="67"/>
      <c r="FD55" s="67"/>
      <c r="FE55" s="67"/>
      <c r="FF55" s="67"/>
      <c r="FG55" s="67"/>
      <c r="FH55" s="67"/>
      <c r="FI55" s="67"/>
      <c r="FJ55" s="67"/>
      <c r="FK55" s="68"/>
      <c r="FL55" s="66">
        <f>データ!CP7</f>
        <v>12999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60.2</v>
      </c>
      <c r="GS55" s="70"/>
      <c r="GT55" s="70"/>
      <c r="GU55" s="70"/>
      <c r="GV55" s="70"/>
      <c r="GW55" s="70"/>
      <c r="GX55" s="70"/>
      <c r="GY55" s="70"/>
      <c r="GZ55" s="70"/>
      <c r="HA55" s="70"/>
      <c r="HB55" s="70"/>
      <c r="HC55" s="70"/>
      <c r="HD55" s="70"/>
      <c r="HE55" s="70"/>
      <c r="HF55" s="71"/>
      <c r="HG55" s="69">
        <f>データ!CX7</f>
        <v>66.8</v>
      </c>
      <c r="HH55" s="70"/>
      <c r="HI55" s="70"/>
      <c r="HJ55" s="70"/>
      <c r="HK55" s="70"/>
      <c r="HL55" s="70"/>
      <c r="HM55" s="70"/>
      <c r="HN55" s="70"/>
      <c r="HO55" s="70"/>
      <c r="HP55" s="70"/>
      <c r="HQ55" s="70"/>
      <c r="HR55" s="70"/>
      <c r="HS55" s="70"/>
      <c r="HT55" s="70"/>
      <c r="HU55" s="71"/>
      <c r="HV55" s="69">
        <f>データ!CY7</f>
        <v>72.3</v>
      </c>
      <c r="HW55" s="70"/>
      <c r="HX55" s="70"/>
      <c r="HY55" s="70"/>
      <c r="HZ55" s="70"/>
      <c r="IA55" s="70"/>
      <c r="IB55" s="70"/>
      <c r="IC55" s="70"/>
      <c r="ID55" s="70"/>
      <c r="IE55" s="70"/>
      <c r="IF55" s="70"/>
      <c r="IG55" s="70"/>
      <c r="IH55" s="70"/>
      <c r="II55" s="70"/>
      <c r="IJ55" s="71"/>
      <c r="IK55" s="69">
        <f>データ!CZ7</f>
        <v>71</v>
      </c>
      <c r="IL55" s="70"/>
      <c r="IM55" s="70"/>
      <c r="IN55" s="70"/>
      <c r="IO55" s="70"/>
      <c r="IP55" s="70"/>
      <c r="IQ55" s="70"/>
      <c r="IR55" s="70"/>
      <c r="IS55" s="70"/>
      <c r="IT55" s="70"/>
      <c r="IU55" s="70"/>
      <c r="IV55" s="70"/>
      <c r="IW55" s="70"/>
      <c r="IX55" s="70"/>
      <c r="IY55" s="71"/>
      <c r="IZ55" s="69">
        <f>データ!DA7</f>
        <v>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14.7</v>
      </c>
      <c r="KG55" s="70"/>
      <c r="KH55" s="70"/>
      <c r="KI55" s="70"/>
      <c r="KJ55" s="70"/>
      <c r="KK55" s="70"/>
      <c r="KL55" s="70"/>
      <c r="KM55" s="70"/>
      <c r="KN55" s="70"/>
      <c r="KO55" s="70"/>
      <c r="KP55" s="70"/>
      <c r="KQ55" s="70"/>
      <c r="KR55" s="70"/>
      <c r="KS55" s="70"/>
      <c r="KT55" s="71"/>
      <c r="KU55" s="69">
        <f>データ!DI7</f>
        <v>14.9</v>
      </c>
      <c r="KV55" s="70"/>
      <c r="KW55" s="70"/>
      <c r="KX55" s="70"/>
      <c r="KY55" s="70"/>
      <c r="KZ55" s="70"/>
      <c r="LA55" s="70"/>
      <c r="LB55" s="70"/>
      <c r="LC55" s="70"/>
      <c r="LD55" s="70"/>
      <c r="LE55" s="70"/>
      <c r="LF55" s="70"/>
      <c r="LG55" s="70"/>
      <c r="LH55" s="70"/>
      <c r="LI55" s="71"/>
      <c r="LJ55" s="69">
        <f>データ!DJ7</f>
        <v>16.100000000000001</v>
      </c>
      <c r="LK55" s="70"/>
      <c r="LL55" s="70"/>
      <c r="LM55" s="70"/>
      <c r="LN55" s="70"/>
      <c r="LO55" s="70"/>
      <c r="LP55" s="70"/>
      <c r="LQ55" s="70"/>
      <c r="LR55" s="70"/>
      <c r="LS55" s="70"/>
      <c r="LT55" s="70"/>
      <c r="LU55" s="70"/>
      <c r="LV55" s="70"/>
      <c r="LW55" s="70"/>
      <c r="LX55" s="71"/>
      <c r="LY55" s="69">
        <f>データ!DK7</f>
        <v>15.3</v>
      </c>
      <c r="LZ55" s="70"/>
      <c r="MA55" s="70"/>
      <c r="MB55" s="70"/>
      <c r="MC55" s="70"/>
      <c r="MD55" s="70"/>
      <c r="ME55" s="70"/>
      <c r="MF55" s="70"/>
      <c r="MG55" s="70"/>
      <c r="MH55" s="70"/>
      <c r="MI55" s="70"/>
      <c r="MJ55" s="70"/>
      <c r="MK55" s="70"/>
      <c r="ML55" s="70"/>
      <c r="MM55" s="71"/>
      <c r="MN55" s="69">
        <f>データ!DL7</f>
        <v>14.5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40.799999999999997</v>
      </c>
      <c r="DH79" s="70"/>
      <c r="DI79" s="70"/>
      <c r="DJ79" s="70"/>
      <c r="DK79" s="70"/>
      <c r="DL79" s="70"/>
      <c r="DM79" s="70"/>
      <c r="DN79" s="70"/>
      <c r="DO79" s="70"/>
      <c r="DP79" s="70"/>
      <c r="DQ79" s="70"/>
      <c r="DR79" s="70"/>
      <c r="DS79" s="70"/>
      <c r="DT79" s="70"/>
      <c r="DU79" s="71"/>
      <c r="DV79" s="69">
        <f>データ!EE7</f>
        <v>42</v>
      </c>
      <c r="DW79" s="70"/>
      <c r="DX79" s="70"/>
      <c r="DY79" s="70"/>
      <c r="DZ79" s="70"/>
      <c r="EA79" s="70"/>
      <c r="EB79" s="70"/>
      <c r="EC79" s="70"/>
      <c r="ED79" s="70"/>
      <c r="EE79" s="70"/>
      <c r="EF79" s="70"/>
      <c r="EG79" s="70"/>
      <c r="EH79" s="70"/>
      <c r="EI79" s="70"/>
      <c r="EJ79" s="71"/>
      <c r="EK79" s="69">
        <f>データ!EF7</f>
        <v>43.8</v>
      </c>
      <c r="EL79" s="70"/>
      <c r="EM79" s="70"/>
      <c r="EN79" s="70"/>
      <c r="EO79" s="70"/>
      <c r="EP79" s="70"/>
      <c r="EQ79" s="70"/>
      <c r="ER79" s="70"/>
      <c r="ES79" s="70"/>
      <c r="ET79" s="70"/>
      <c r="EU79" s="70"/>
      <c r="EV79" s="70"/>
      <c r="EW79" s="70"/>
      <c r="EX79" s="70"/>
      <c r="EY79" s="71"/>
      <c r="EZ79" s="69">
        <f>データ!EG7</f>
        <v>45.5</v>
      </c>
      <c r="FA79" s="70"/>
      <c r="FB79" s="70"/>
      <c r="FC79" s="70"/>
      <c r="FD79" s="70"/>
      <c r="FE79" s="70"/>
      <c r="FF79" s="70"/>
      <c r="FG79" s="70"/>
      <c r="FH79" s="70"/>
      <c r="FI79" s="70"/>
      <c r="FJ79" s="70"/>
      <c r="FK79" s="70"/>
      <c r="FL79" s="70"/>
      <c r="FM79" s="70"/>
      <c r="FN79" s="71"/>
      <c r="FO79" s="69">
        <f>データ!EH7</f>
        <v>47.3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71.5</v>
      </c>
      <c r="GU79" s="70"/>
      <c r="GV79" s="70"/>
      <c r="GW79" s="70"/>
      <c r="GX79" s="70"/>
      <c r="GY79" s="70"/>
      <c r="GZ79" s="70"/>
      <c r="HA79" s="70"/>
      <c r="HB79" s="70"/>
      <c r="HC79" s="70"/>
      <c r="HD79" s="70"/>
      <c r="HE79" s="70"/>
      <c r="HF79" s="70"/>
      <c r="HG79" s="70"/>
      <c r="HH79" s="71"/>
      <c r="HI79" s="69">
        <f>データ!EP7</f>
        <v>65.900000000000006</v>
      </c>
      <c r="HJ79" s="70"/>
      <c r="HK79" s="70"/>
      <c r="HL79" s="70"/>
      <c r="HM79" s="70"/>
      <c r="HN79" s="70"/>
      <c r="HO79" s="70"/>
      <c r="HP79" s="70"/>
      <c r="HQ79" s="70"/>
      <c r="HR79" s="70"/>
      <c r="HS79" s="70"/>
      <c r="HT79" s="70"/>
      <c r="HU79" s="70"/>
      <c r="HV79" s="70"/>
      <c r="HW79" s="71"/>
      <c r="HX79" s="69">
        <f>データ!EQ7</f>
        <v>66.599999999999994</v>
      </c>
      <c r="HY79" s="70"/>
      <c r="HZ79" s="70"/>
      <c r="IA79" s="70"/>
      <c r="IB79" s="70"/>
      <c r="IC79" s="70"/>
      <c r="ID79" s="70"/>
      <c r="IE79" s="70"/>
      <c r="IF79" s="70"/>
      <c r="IG79" s="70"/>
      <c r="IH79" s="70"/>
      <c r="II79" s="70"/>
      <c r="IJ79" s="70"/>
      <c r="IK79" s="70"/>
      <c r="IL79" s="71"/>
      <c r="IM79" s="69">
        <f>データ!ER7</f>
        <v>67</v>
      </c>
      <c r="IN79" s="70"/>
      <c r="IO79" s="70"/>
      <c r="IP79" s="70"/>
      <c r="IQ79" s="70"/>
      <c r="IR79" s="70"/>
      <c r="IS79" s="70"/>
      <c r="IT79" s="70"/>
      <c r="IU79" s="70"/>
      <c r="IV79" s="70"/>
      <c r="IW79" s="70"/>
      <c r="IX79" s="70"/>
      <c r="IY79" s="70"/>
      <c r="IZ79" s="70"/>
      <c r="JA79" s="71"/>
      <c r="JB79" s="69">
        <f>データ!ES7</f>
        <v>67.900000000000006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50053425</v>
      </c>
      <c r="KH79" s="67"/>
      <c r="KI79" s="67"/>
      <c r="KJ79" s="67"/>
      <c r="KK79" s="67"/>
      <c r="KL79" s="67"/>
      <c r="KM79" s="67"/>
      <c r="KN79" s="67"/>
      <c r="KO79" s="67"/>
      <c r="KP79" s="67"/>
      <c r="KQ79" s="67"/>
      <c r="KR79" s="67"/>
      <c r="KS79" s="67"/>
      <c r="KT79" s="67"/>
      <c r="KU79" s="68"/>
      <c r="KV79" s="66">
        <f>データ!FA7</f>
        <v>51732908</v>
      </c>
      <c r="KW79" s="67"/>
      <c r="KX79" s="67"/>
      <c r="KY79" s="67"/>
      <c r="KZ79" s="67"/>
      <c r="LA79" s="67"/>
      <c r="LB79" s="67"/>
      <c r="LC79" s="67"/>
      <c r="LD79" s="67"/>
      <c r="LE79" s="67"/>
      <c r="LF79" s="67"/>
      <c r="LG79" s="67"/>
      <c r="LH79" s="67"/>
      <c r="LI79" s="67"/>
      <c r="LJ79" s="68"/>
      <c r="LK79" s="66">
        <f>データ!FB7</f>
        <v>52458533</v>
      </c>
      <c r="LL79" s="67"/>
      <c r="LM79" s="67"/>
      <c r="LN79" s="67"/>
      <c r="LO79" s="67"/>
      <c r="LP79" s="67"/>
      <c r="LQ79" s="67"/>
      <c r="LR79" s="67"/>
      <c r="LS79" s="67"/>
      <c r="LT79" s="67"/>
      <c r="LU79" s="67"/>
      <c r="LV79" s="67"/>
      <c r="LW79" s="67"/>
      <c r="LX79" s="67"/>
      <c r="LY79" s="68"/>
      <c r="LZ79" s="66">
        <f>データ!FC7</f>
        <v>53215917</v>
      </c>
      <c r="MA79" s="67"/>
      <c r="MB79" s="67"/>
      <c r="MC79" s="67"/>
      <c r="MD79" s="67"/>
      <c r="ME79" s="67"/>
      <c r="MF79" s="67"/>
      <c r="MG79" s="67"/>
      <c r="MH79" s="67"/>
      <c r="MI79" s="67"/>
      <c r="MJ79" s="67"/>
      <c r="MK79" s="67"/>
      <c r="ML79" s="67"/>
      <c r="MM79" s="67"/>
      <c r="MN79" s="68"/>
      <c r="MO79" s="66">
        <f>データ!FD7</f>
        <v>54214133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5YF9P2wCj8Tt7Abev3nGIo9CHG3JTTsifQplNwTONBXWXY7ry5p6GAYBnWkf2T2lusHMrK77mDEY5Ztk2Cxlg==" saltValue="3QavPg9/08BKtnmlCI+3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157</v>
      </c>
      <c r="BF5" s="49" t="s">
        <v>160</v>
      </c>
      <c r="BG5" s="49" t="s">
        <v>158</v>
      </c>
      <c r="BH5" s="49" t="s">
        <v>161</v>
      </c>
      <c r="BI5" s="49" t="s">
        <v>159</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146</v>
      </c>
      <c r="CB5" s="49" t="s">
        <v>147</v>
      </c>
      <c r="CC5" s="49" t="s">
        <v>158</v>
      </c>
      <c r="CD5" s="49" t="s">
        <v>149</v>
      </c>
      <c r="CE5" s="49" t="s">
        <v>159</v>
      </c>
      <c r="CF5" s="49" t="s">
        <v>151</v>
      </c>
      <c r="CG5" s="49" t="s">
        <v>152</v>
      </c>
      <c r="CH5" s="49" t="s">
        <v>153</v>
      </c>
      <c r="CI5" s="49" t="s">
        <v>154</v>
      </c>
      <c r="CJ5" s="49" t="s">
        <v>155</v>
      </c>
      <c r="CK5" s="49" t="s">
        <v>156</v>
      </c>
      <c r="CL5" s="49" t="s">
        <v>157</v>
      </c>
      <c r="CM5" s="49" t="s">
        <v>147</v>
      </c>
      <c r="CN5" s="49" t="s">
        <v>158</v>
      </c>
      <c r="CO5" s="49" t="s">
        <v>162</v>
      </c>
      <c r="CP5" s="49" t="s">
        <v>159</v>
      </c>
      <c r="CQ5" s="49" t="s">
        <v>151</v>
      </c>
      <c r="CR5" s="49" t="s">
        <v>152</v>
      </c>
      <c r="CS5" s="49" t="s">
        <v>153</v>
      </c>
      <c r="CT5" s="49" t="s">
        <v>154</v>
      </c>
      <c r="CU5" s="49" t="s">
        <v>155</v>
      </c>
      <c r="CV5" s="49" t="s">
        <v>156</v>
      </c>
      <c r="CW5" s="49" t="s">
        <v>163</v>
      </c>
      <c r="CX5" s="49" t="s">
        <v>147</v>
      </c>
      <c r="CY5" s="49" t="s">
        <v>148</v>
      </c>
      <c r="CZ5" s="49" t="s">
        <v>149</v>
      </c>
      <c r="DA5" s="49" t="s">
        <v>159</v>
      </c>
      <c r="DB5" s="49" t="s">
        <v>151</v>
      </c>
      <c r="DC5" s="49" t="s">
        <v>152</v>
      </c>
      <c r="DD5" s="49" t="s">
        <v>153</v>
      </c>
      <c r="DE5" s="49" t="s">
        <v>154</v>
      </c>
      <c r="DF5" s="49" t="s">
        <v>155</v>
      </c>
      <c r="DG5" s="49" t="s">
        <v>156</v>
      </c>
      <c r="DH5" s="49" t="s">
        <v>157</v>
      </c>
      <c r="DI5" s="49" t="s">
        <v>147</v>
      </c>
      <c r="DJ5" s="49" t="s">
        <v>164</v>
      </c>
      <c r="DK5" s="49" t="s">
        <v>149</v>
      </c>
      <c r="DL5" s="49" t="s">
        <v>159</v>
      </c>
      <c r="DM5" s="49" t="s">
        <v>151</v>
      </c>
      <c r="DN5" s="49" t="s">
        <v>152</v>
      </c>
      <c r="DO5" s="49" t="s">
        <v>153</v>
      </c>
      <c r="DP5" s="49" t="s">
        <v>154</v>
      </c>
      <c r="DQ5" s="49" t="s">
        <v>155</v>
      </c>
      <c r="DR5" s="49" t="s">
        <v>156</v>
      </c>
      <c r="DS5" s="49" t="s">
        <v>146</v>
      </c>
      <c r="DT5" s="49" t="s">
        <v>147</v>
      </c>
      <c r="DU5" s="49" t="s">
        <v>158</v>
      </c>
      <c r="DV5" s="49" t="s">
        <v>149</v>
      </c>
      <c r="DW5" s="49" t="s">
        <v>165</v>
      </c>
      <c r="DX5" s="49" t="s">
        <v>151</v>
      </c>
      <c r="DY5" s="49" t="s">
        <v>152</v>
      </c>
      <c r="DZ5" s="49" t="s">
        <v>153</v>
      </c>
      <c r="EA5" s="49" t="s">
        <v>154</v>
      </c>
      <c r="EB5" s="49" t="s">
        <v>155</v>
      </c>
      <c r="EC5" s="49" t="s">
        <v>156</v>
      </c>
      <c r="ED5" s="49" t="s">
        <v>157</v>
      </c>
      <c r="EE5" s="49" t="s">
        <v>166</v>
      </c>
      <c r="EF5" s="49" t="s">
        <v>158</v>
      </c>
      <c r="EG5" s="49" t="s">
        <v>149</v>
      </c>
      <c r="EH5" s="49" t="s">
        <v>159</v>
      </c>
      <c r="EI5" s="49" t="s">
        <v>151</v>
      </c>
      <c r="EJ5" s="49" t="s">
        <v>152</v>
      </c>
      <c r="EK5" s="49" t="s">
        <v>153</v>
      </c>
      <c r="EL5" s="49" t="s">
        <v>154</v>
      </c>
      <c r="EM5" s="49" t="s">
        <v>155</v>
      </c>
      <c r="EN5" s="49" t="s">
        <v>156</v>
      </c>
      <c r="EO5" s="49" t="s">
        <v>157</v>
      </c>
      <c r="EP5" s="49" t="s">
        <v>160</v>
      </c>
      <c r="EQ5" s="49" t="s">
        <v>158</v>
      </c>
      <c r="ER5" s="49" t="s">
        <v>149</v>
      </c>
      <c r="ES5" s="49" t="s">
        <v>165</v>
      </c>
      <c r="ET5" s="49" t="s">
        <v>151</v>
      </c>
      <c r="EU5" s="49" t="s">
        <v>152</v>
      </c>
      <c r="EV5" s="49" t="s">
        <v>153</v>
      </c>
      <c r="EW5" s="49" t="s">
        <v>154</v>
      </c>
      <c r="EX5" s="49" t="s">
        <v>155</v>
      </c>
      <c r="EY5" s="49" t="s">
        <v>167</v>
      </c>
      <c r="EZ5" s="49" t="s">
        <v>146</v>
      </c>
      <c r="FA5" s="49" t="s">
        <v>147</v>
      </c>
      <c r="FB5" s="49" t="s">
        <v>158</v>
      </c>
      <c r="FC5" s="49" t="s">
        <v>149</v>
      </c>
      <c r="FD5" s="49" t="s">
        <v>150</v>
      </c>
      <c r="FE5" s="49" t="s">
        <v>151</v>
      </c>
      <c r="FF5" s="49" t="s">
        <v>152</v>
      </c>
      <c r="FG5" s="49" t="s">
        <v>153</v>
      </c>
      <c r="FH5" s="49" t="s">
        <v>154</v>
      </c>
      <c r="FI5" s="49" t="s">
        <v>155</v>
      </c>
      <c r="FJ5" s="49" t="s">
        <v>156</v>
      </c>
    </row>
    <row r="6" spans="1:166" s="54" customFormat="1" x14ac:dyDescent="0.2">
      <c r="A6" s="35" t="s">
        <v>168</v>
      </c>
      <c r="B6" s="50">
        <f>B8</f>
        <v>2023</v>
      </c>
      <c r="C6" s="50">
        <f t="shared" ref="C6:M6" si="2">C8</f>
        <v>364681</v>
      </c>
      <c r="D6" s="50">
        <f t="shared" si="2"/>
        <v>46</v>
      </c>
      <c r="E6" s="50">
        <f t="shared" si="2"/>
        <v>6</v>
      </c>
      <c r="F6" s="50">
        <f t="shared" si="2"/>
        <v>0</v>
      </c>
      <c r="G6" s="50">
        <f t="shared" si="2"/>
        <v>1</v>
      </c>
      <c r="H6" s="147" t="str">
        <f>IF(H8&lt;&gt;I8,H8,"")&amp;IF(I8&lt;&gt;J8,I8,"")&amp;"　"&amp;J8</f>
        <v>徳島県つるぎ町　つるぎ町立半田病院</v>
      </c>
      <c r="I6" s="148"/>
      <c r="J6" s="149"/>
      <c r="K6" s="50" t="str">
        <f t="shared" si="2"/>
        <v>条例全部</v>
      </c>
      <c r="L6" s="50" t="str">
        <f t="shared" si="2"/>
        <v>病院事業</v>
      </c>
      <c r="M6" s="50" t="str">
        <f t="shared" si="2"/>
        <v>一般病院</v>
      </c>
      <c r="N6" s="50" t="str">
        <f>N8</f>
        <v>100床以上～200床未満</v>
      </c>
      <c r="O6" s="50" t="str">
        <f>O8</f>
        <v>自治体職員 民間企業出身</v>
      </c>
      <c r="P6" s="50" t="str">
        <f>P8</f>
        <v>直営</v>
      </c>
      <c r="Q6" s="51">
        <f t="shared" ref="Q6:AH6" si="3">Q8</f>
        <v>14</v>
      </c>
      <c r="R6" s="50" t="str">
        <f t="shared" si="3"/>
        <v>対象</v>
      </c>
      <c r="S6" s="50" t="str">
        <f t="shared" si="3"/>
        <v>ド 透</v>
      </c>
      <c r="T6" s="50" t="str">
        <f t="shared" si="3"/>
        <v>救 臨 へ 災 輪</v>
      </c>
      <c r="U6" s="51">
        <f>U8</f>
        <v>7622</v>
      </c>
      <c r="V6" s="51">
        <f>V8</f>
        <v>12311</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t="str">
        <f t="shared" si="3"/>
        <v>-</v>
      </c>
      <c r="AE6" s="51">
        <f t="shared" si="3"/>
        <v>120</v>
      </c>
      <c r="AF6" s="51">
        <f t="shared" si="3"/>
        <v>86</v>
      </c>
      <c r="AG6" s="51" t="str">
        <f t="shared" si="3"/>
        <v>-</v>
      </c>
      <c r="AH6" s="51">
        <f t="shared" si="3"/>
        <v>86</v>
      </c>
      <c r="AI6" s="52">
        <f>IF(AI8="-",NA(),AI8)</f>
        <v>100.2</v>
      </c>
      <c r="AJ6" s="52">
        <f t="shared" ref="AJ6:AR6" si="5">IF(AJ8="-",NA(),AJ8)</f>
        <v>103.9</v>
      </c>
      <c r="AK6" s="52">
        <f t="shared" si="5"/>
        <v>128.1</v>
      </c>
      <c r="AL6" s="52">
        <f t="shared" si="5"/>
        <v>116.8</v>
      </c>
      <c r="AM6" s="52">
        <f t="shared" si="5"/>
        <v>92.5</v>
      </c>
      <c r="AN6" s="52">
        <f t="shared" si="5"/>
        <v>96.9</v>
      </c>
      <c r="AO6" s="52">
        <f t="shared" si="5"/>
        <v>100.6</v>
      </c>
      <c r="AP6" s="52">
        <f t="shared" si="5"/>
        <v>105.9</v>
      </c>
      <c r="AQ6" s="52">
        <f t="shared" si="5"/>
        <v>104.3</v>
      </c>
      <c r="AR6" s="52">
        <f t="shared" si="5"/>
        <v>96.3</v>
      </c>
      <c r="AS6" s="52" t="str">
        <f>IF(AS8="-","【-】","【"&amp;SUBSTITUTE(TEXT(AS8,"#,##0.0"),"-","△")&amp;"】")</f>
        <v>【96.6】</v>
      </c>
      <c r="AT6" s="52">
        <f>IF(AT8="-",NA(),AT8)</f>
        <v>95.9</v>
      </c>
      <c r="AU6" s="52">
        <f t="shared" ref="AU6:BC6" si="6">IF(AU8="-",NA(),AU8)</f>
        <v>88.8</v>
      </c>
      <c r="AV6" s="52">
        <f t="shared" si="6"/>
        <v>82</v>
      </c>
      <c r="AW6" s="52">
        <f t="shared" si="6"/>
        <v>82.9</v>
      </c>
      <c r="AX6" s="52">
        <f t="shared" si="6"/>
        <v>81.599999999999994</v>
      </c>
      <c r="AY6" s="52">
        <f t="shared" si="6"/>
        <v>84.3</v>
      </c>
      <c r="AZ6" s="52">
        <f t="shared" si="6"/>
        <v>80.7</v>
      </c>
      <c r="BA6" s="52">
        <f t="shared" si="6"/>
        <v>82.2</v>
      </c>
      <c r="BB6" s="52">
        <f t="shared" si="6"/>
        <v>81.7</v>
      </c>
      <c r="BC6" s="52">
        <f t="shared" si="6"/>
        <v>81</v>
      </c>
      <c r="BD6" s="52" t="str">
        <f>IF(BD8="-","【-】","【"&amp;SUBSTITUTE(TEXT(BD8,"#,##0.0"),"-","△")&amp;"】")</f>
        <v>【86.6】</v>
      </c>
      <c r="BE6" s="52">
        <f>IF(BE8="-",NA(),BE8)</f>
        <v>91.6</v>
      </c>
      <c r="BF6" s="52">
        <f t="shared" ref="BF6:BN6" si="7">IF(BF8="-",NA(),BF8)</f>
        <v>83.8</v>
      </c>
      <c r="BG6" s="52">
        <f t="shared" si="7"/>
        <v>77.2</v>
      </c>
      <c r="BH6" s="52">
        <f t="shared" si="7"/>
        <v>77.400000000000006</v>
      </c>
      <c r="BI6" s="52">
        <f t="shared" si="7"/>
        <v>76.2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72.7</v>
      </c>
      <c r="BQ6" s="52">
        <f t="shared" ref="BQ6:BY6" si="8">IF(BQ8="-",NA(),BQ8)</f>
        <v>63.7</v>
      </c>
      <c r="BR6" s="52">
        <f t="shared" si="8"/>
        <v>53</v>
      </c>
      <c r="BS6" s="52">
        <f t="shared" si="8"/>
        <v>52.5</v>
      </c>
      <c r="BT6" s="52">
        <f t="shared" si="8"/>
        <v>49.7</v>
      </c>
      <c r="BU6" s="52">
        <f t="shared" si="8"/>
        <v>70.400000000000006</v>
      </c>
      <c r="BV6" s="52">
        <f t="shared" si="8"/>
        <v>65.8</v>
      </c>
      <c r="BW6" s="52">
        <f t="shared" si="8"/>
        <v>65</v>
      </c>
      <c r="BX6" s="52">
        <f t="shared" si="8"/>
        <v>63.3</v>
      </c>
      <c r="BY6" s="52">
        <f t="shared" si="8"/>
        <v>64.7</v>
      </c>
      <c r="BZ6" s="52" t="str">
        <f>IF(BZ8="-","【-】","【"&amp;SUBSTITUTE(TEXT(BZ8,"#,##0.0"),"-","△")&amp;"】")</f>
        <v>【68.7】</v>
      </c>
      <c r="CA6" s="53">
        <f>IF(CA8="-",NA(),CA8)</f>
        <v>35729</v>
      </c>
      <c r="CB6" s="53">
        <f t="shared" ref="CB6:CJ6" si="9">IF(CB8="-",NA(),CB8)</f>
        <v>36618</v>
      </c>
      <c r="CC6" s="53">
        <f t="shared" si="9"/>
        <v>38467</v>
      </c>
      <c r="CD6" s="53">
        <f t="shared" si="9"/>
        <v>38094</v>
      </c>
      <c r="CE6" s="53">
        <f t="shared" si="9"/>
        <v>42592</v>
      </c>
      <c r="CF6" s="53">
        <f t="shared" si="9"/>
        <v>35788</v>
      </c>
      <c r="CG6" s="53">
        <f t="shared" si="9"/>
        <v>37855</v>
      </c>
      <c r="CH6" s="53">
        <f t="shared" si="9"/>
        <v>39289</v>
      </c>
      <c r="CI6" s="53">
        <f t="shared" si="9"/>
        <v>40846</v>
      </c>
      <c r="CJ6" s="53">
        <f t="shared" si="9"/>
        <v>41075</v>
      </c>
      <c r="CK6" s="52" t="str">
        <f>IF(CK8="-","【-】","【"&amp;SUBSTITUTE(TEXT(CK8,"#,##0"),"-","△")&amp;"】")</f>
        <v>【62,428】</v>
      </c>
      <c r="CL6" s="53">
        <f>IF(CL8="-",NA(),CL8)</f>
        <v>12656</v>
      </c>
      <c r="CM6" s="53">
        <f t="shared" ref="CM6:CU6" si="10">IF(CM8="-",NA(),CM8)</f>
        <v>13443</v>
      </c>
      <c r="CN6" s="53">
        <f t="shared" si="10"/>
        <v>13372</v>
      </c>
      <c r="CO6" s="53">
        <f t="shared" si="10"/>
        <v>13917</v>
      </c>
      <c r="CP6" s="53">
        <f t="shared" si="10"/>
        <v>12999</v>
      </c>
      <c r="CQ6" s="53">
        <f t="shared" si="10"/>
        <v>10602</v>
      </c>
      <c r="CR6" s="53">
        <f t="shared" si="10"/>
        <v>11234</v>
      </c>
      <c r="CS6" s="53">
        <f t="shared" si="10"/>
        <v>11512</v>
      </c>
      <c r="CT6" s="53">
        <f t="shared" si="10"/>
        <v>11831</v>
      </c>
      <c r="CU6" s="53">
        <f t="shared" si="10"/>
        <v>11652</v>
      </c>
      <c r="CV6" s="52" t="str">
        <f>IF(CV8="-","【-】","【"&amp;SUBSTITUTE(TEXT(CV8,"#,##0"),"-","△")&amp;"】")</f>
        <v>【18,236】</v>
      </c>
      <c r="CW6" s="52">
        <f>IF(CW8="-",NA(),CW8)</f>
        <v>60.2</v>
      </c>
      <c r="CX6" s="52">
        <f t="shared" ref="CX6:DF6" si="11">IF(CX8="-",NA(),CX8)</f>
        <v>66.8</v>
      </c>
      <c r="CY6" s="52">
        <f t="shared" si="11"/>
        <v>72.3</v>
      </c>
      <c r="CZ6" s="52">
        <f t="shared" si="11"/>
        <v>71</v>
      </c>
      <c r="DA6" s="52">
        <f t="shared" si="11"/>
        <v>72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14.7</v>
      </c>
      <c r="DI6" s="52">
        <f t="shared" ref="DI6:DQ6" si="12">IF(DI8="-",NA(),DI8)</f>
        <v>14.9</v>
      </c>
      <c r="DJ6" s="52">
        <f t="shared" si="12"/>
        <v>16.100000000000001</v>
      </c>
      <c r="DK6" s="52">
        <f t="shared" si="12"/>
        <v>15.3</v>
      </c>
      <c r="DL6" s="52">
        <f t="shared" si="12"/>
        <v>14.5</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40.799999999999997</v>
      </c>
      <c r="EE6" s="52">
        <f t="shared" ref="EE6:EM6" si="14">IF(EE8="-",NA(),EE8)</f>
        <v>42</v>
      </c>
      <c r="EF6" s="52">
        <f t="shared" si="14"/>
        <v>43.8</v>
      </c>
      <c r="EG6" s="52">
        <f t="shared" si="14"/>
        <v>45.5</v>
      </c>
      <c r="EH6" s="52">
        <f t="shared" si="14"/>
        <v>47.3</v>
      </c>
      <c r="EI6" s="52">
        <f t="shared" si="14"/>
        <v>54.6</v>
      </c>
      <c r="EJ6" s="52">
        <f t="shared" si="14"/>
        <v>56.9</v>
      </c>
      <c r="EK6" s="52">
        <f t="shared" si="14"/>
        <v>58.1</v>
      </c>
      <c r="EL6" s="52">
        <f t="shared" si="14"/>
        <v>59.4</v>
      </c>
      <c r="EM6" s="52">
        <f t="shared" si="14"/>
        <v>59.1</v>
      </c>
      <c r="EN6" s="52" t="str">
        <f>IF(EN8="-","【-】","【"&amp;SUBSTITUTE(TEXT(EN8,"#,##0.0"),"-","△")&amp;"】")</f>
        <v>【57.0】</v>
      </c>
      <c r="EO6" s="52">
        <f>IF(EO8="-",NA(),EO8)</f>
        <v>71.5</v>
      </c>
      <c r="EP6" s="52">
        <f t="shared" ref="EP6:EX6" si="15">IF(EP8="-",NA(),EP8)</f>
        <v>65.900000000000006</v>
      </c>
      <c r="EQ6" s="52">
        <f t="shared" si="15"/>
        <v>66.599999999999994</v>
      </c>
      <c r="ER6" s="52">
        <f t="shared" si="15"/>
        <v>67</v>
      </c>
      <c r="ES6" s="52">
        <f t="shared" si="15"/>
        <v>67.900000000000006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50053425</v>
      </c>
      <c r="FA6" s="53">
        <f t="shared" ref="FA6:FI6" si="16">IF(FA8="-",NA(),FA8)</f>
        <v>51732908</v>
      </c>
      <c r="FB6" s="53">
        <f t="shared" si="16"/>
        <v>52458533</v>
      </c>
      <c r="FC6" s="53">
        <f t="shared" si="16"/>
        <v>53215917</v>
      </c>
      <c r="FD6" s="53">
        <f t="shared" si="16"/>
        <v>54214133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169</v>
      </c>
      <c r="B7" s="50">
        <f t="shared" ref="B7:AH7" si="17">B8</f>
        <v>2023</v>
      </c>
      <c r="C7" s="50">
        <f t="shared" si="17"/>
        <v>364681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v>
      </c>
      <c r="P7" s="50" t="str">
        <f>P8</f>
        <v>直営</v>
      </c>
      <c r="Q7" s="51">
        <f t="shared" si="17"/>
        <v>14</v>
      </c>
      <c r="R7" s="50" t="str">
        <f t="shared" si="17"/>
        <v>対象</v>
      </c>
      <c r="S7" s="50" t="str">
        <f t="shared" si="17"/>
        <v>ド 透</v>
      </c>
      <c r="T7" s="50" t="str">
        <f t="shared" si="17"/>
        <v>救 臨 へ 災 輪</v>
      </c>
      <c r="U7" s="51">
        <f>U8</f>
        <v>7622</v>
      </c>
      <c r="V7" s="51">
        <f>V8</f>
        <v>12311</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86</v>
      </c>
      <c r="AG7" s="51" t="str">
        <f t="shared" si="17"/>
        <v>-</v>
      </c>
      <c r="AH7" s="51">
        <f t="shared" si="17"/>
        <v>86</v>
      </c>
      <c r="AI7" s="52">
        <f>AI8</f>
        <v>100.2</v>
      </c>
      <c r="AJ7" s="52">
        <f t="shared" ref="AJ7:AR7" si="18">AJ8</f>
        <v>103.9</v>
      </c>
      <c r="AK7" s="52">
        <f t="shared" si="18"/>
        <v>128.1</v>
      </c>
      <c r="AL7" s="52">
        <f t="shared" si="18"/>
        <v>116.8</v>
      </c>
      <c r="AM7" s="52">
        <f t="shared" si="18"/>
        <v>92.5</v>
      </c>
      <c r="AN7" s="52">
        <f t="shared" si="18"/>
        <v>96.9</v>
      </c>
      <c r="AO7" s="52">
        <f t="shared" si="18"/>
        <v>100.6</v>
      </c>
      <c r="AP7" s="52">
        <f t="shared" si="18"/>
        <v>105.9</v>
      </c>
      <c r="AQ7" s="52">
        <f t="shared" si="18"/>
        <v>104.3</v>
      </c>
      <c r="AR7" s="52">
        <f t="shared" si="18"/>
        <v>96.3</v>
      </c>
      <c r="AS7" s="52"/>
      <c r="AT7" s="52">
        <f>AT8</f>
        <v>95.9</v>
      </c>
      <c r="AU7" s="52">
        <f t="shared" ref="AU7:BC7" si="19">AU8</f>
        <v>88.8</v>
      </c>
      <c r="AV7" s="52">
        <f t="shared" si="19"/>
        <v>82</v>
      </c>
      <c r="AW7" s="52">
        <f t="shared" si="19"/>
        <v>82.9</v>
      </c>
      <c r="AX7" s="52">
        <f t="shared" si="19"/>
        <v>81.599999999999994</v>
      </c>
      <c r="AY7" s="52">
        <f t="shared" si="19"/>
        <v>84.3</v>
      </c>
      <c r="AZ7" s="52">
        <f t="shared" si="19"/>
        <v>80.7</v>
      </c>
      <c r="BA7" s="52">
        <f t="shared" si="19"/>
        <v>82.2</v>
      </c>
      <c r="BB7" s="52">
        <f t="shared" si="19"/>
        <v>81.7</v>
      </c>
      <c r="BC7" s="52">
        <f t="shared" si="19"/>
        <v>81</v>
      </c>
      <c r="BD7" s="52"/>
      <c r="BE7" s="52">
        <f>BE8</f>
        <v>91.6</v>
      </c>
      <c r="BF7" s="52">
        <f t="shared" ref="BF7:BN7" si="20">BF8</f>
        <v>83.8</v>
      </c>
      <c r="BG7" s="52">
        <f t="shared" si="20"/>
        <v>77.2</v>
      </c>
      <c r="BH7" s="52">
        <f t="shared" si="20"/>
        <v>77.400000000000006</v>
      </c>
      <c r="BI7" s="52">
        <f t="shared" si="20"/>
        <v>76.2</v>
      </c>
      <c r="BJ7" s="52">
        <f t="shared" si="20"/>
        <v>80.599999999999994</v>
      </c>
      <c r="BK7" s="52">
        <f t="shared" si="20"/>
        <v>77.099999999999994</v>
      </c>
      <c r="BL7" s="52">
        <f t="shared" si="20"/>
        <v>78.599999999999994</v>
      </c>
      <c r="BM7" s="52">
        <f t="shared" si="20"/>
        <v>78.099999999999994</v>
      </c>
      <c r="BN7" s="52">
        <f t="shared" si="20"/>
        <v>77.5</v>
      </c>
      <c r="BO7" s="52"/>
      <c r="BP7" s="52">
        <f>BP8</f>
        <v>72.7</v>
      </c>
      <c r="BQ7" s="52">
        <f t="shared" ref="BQ7:BY7" si="21">BQ8</f>
        <v>63.7</v>
      </c>
      <c r="BR7" s="52">
        <f t="shared" si="21"/>
        <v>53</v>
      </c>
      <c r="BS7" s="52">
        <f t="shared" si="21"/>
        <v>52.5</v>
      </c>
      <c r="BT7" s="52">
        <f t="shared" si="21"/>
        <v>49.7</v>
      </c>
      <c r="BU7" s="52">
        <f t="shared" si="21"/>
        <v>70.400000000000006</v>
      </c>
      <c r="BV7" s="52">
        <f t="shared" si="21"/>
        <v>65.8</v>
      </c>
      <c r="BW7" s="52">
        <f t="shared" si="21"/>
        <v>65</v>
      </c>
      <c r="BX7" s="52">
        <f t="shared" si="21"/>
        <v>63.3</v>
      </c>
      <c r="BY7" s="52">
        <f t="shared" si="21"/>
        <v>64.7</v>
      </c>
      <c r="BZ7" s="52"/>
      <c r="CA7" s="53">
        <f>CA8</f>
        <v>35729</v>
      </c>
      <c r="CB7" s="53">
        <f t="shared" ref="CB7:CJ7" si="22">CB8</f>
        <v>36618</v>
      </c>
      <c r="CC7" s="53">
        <f t="shared" si="22"/>
        <v>38467</v>
      </c>
      <c r="CD7" s="53">
        <f t="shared" si="22"/>
        <v>38094</v>
      </c>
      <c r="CE7" s="53">
        <f t="shared" si="22"/>
        <v>42592</v>
      </c>
      <c r="CF7" s="53">
        <f t="shared" si="22"/>
        <v>35788</v>
      </c>
      <c r="CG7" s="53">
        <f t="shared" si="22"/>
        <v>37855</v>
      </c>
      <c r="CH7" s="53">
        <f t="shared" si="22"/>
        <v>39289</v>
      </c>
      <c r="CI7" s="53">
        <f t="shared" si="22"/>
        <v>40846</v>
      </c>
      <c r="CJ7" s="53">
        <f t="shared" si="22"/>
        <v>41075</v>
      </c>
      <c r="CK7" s="52"/>
      <c r="CL7" s="53">
        <f>CL8</f>
        <v>12656</v>
      </c>
      <c r="CM7" s="53">
        <f t="shared" ref="CM7:CU7" si="23">CM8</f>
        <v>13443</v>
      </c>
      <c r="CN7" s="53">
        <f t="shared" si="23"/>
        <v>13372</v>
      </c>
      <c r="CO7" s="53">
        <f t="shared" si="23"/>
        <v>13917</v>
      </c>
      <c r="CP7" s="53">
        <f t="shared" si="23"/>
        <v>12999</v>
      </c>
      <c r="CQ7" s="53">
        <f t="shared" si="23"/>
        <v>10602</v>
      </c>
      <c r="CR7" s="53">
        <f t="shared" si="23"/>
        <v>11234</v>
      </c>
      <c r="CS7" s="53">
        <f t="shared" si="23"/>
        <v>11512</v>
      </c>
      <c r="CT7" s="53">
        <f t="shared" si="23"/>
        <v>11831</v>
      </c>
      <c r="CU7" s="53">
        <f t="shared" si="23"/>
        <v>11652</v>
      </c>
      <c r="CV7" s="52"/>
      <c r="CW7" s="52">
        <f>CW8</f>
        <v>60.2</v>
      </c>
      <c r="CX7" s="52">
        <f t="shared" ref="CX7:DF7" si="24">CX8</f>
        <v>66.8</v>
      </c>
      <c r="CY7" s="52">
        <f t="shared" si="24"/>
        <v>72.3</v>
      </c>
      <c r="CZ7" s="52">
        <f t="shared" si="24"/>
        <v>71</v>
      </c>
      <c r="DA7" s="52">
        <f t="shared" si="24"/>
        <v>72</v>
      </c>
      <c r="DB7" s="52">
        <f t="shared" si="24"/>
        <v>63.3</v>
      </c>
      <c r="DC7" s="52">
        <f t="shared" si="24"/>
        <v>68.5</v>
      </c>
      <c r="DD7" s="52">
        <f t="shared" si="24"/>
        <v>67.099999999999994</v>
      </c>
      <c r="DE7" s="52">
        <f t="shared" si="24"/>
        <v>66.900000000000006</v>
      </c>
      <c r="DF7" s="52">
        <f t="shared" si="24"/>
        <v>68.099999999999994</v>
      </c>
      <c r="DG7" s="52"/>
      <c r="DH7" s="52">
        <f>DH8</f>
        <v>14.7</v>
      </c>
      <c r="DI7" s="52">
        <f t="shared" ref="DI7:DQ7" si="25">DI8</f>
        <v>14.9</v>
      </c>
      <c r="DJ7" s="52">
        <f t="shared" si="25"/>
        <v>16.100000000000001</v>
      </c>
      <c r="DK7" s="52">
        <f t="shared" si="25"/>
        <v>15.3</v>
      </c>
      <c r="DL7" s="52">
        <f t="shared" si="25"/>
        <v>14.5</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40.799999999999997</v>
      </c>
      <c r="EE7" s="52">
        <f t="shared" ref="EE7:EM7" si="27">EE8</f>
        <v>42</v>
      </c>
      <c r="EF7" s="52">
        <f t="shared" si="27"/>
        <v>43.8</v>
      </c>
      <c r="EG7" s="52">
        <f t="shared" si="27"/>
        <v>45.5</v>
      </c>
      <c r="EH7" s="52">
        <f t="shared" si="27"/>
        <v>47.3</v>
      </c>
      <c r="EI7" s="52">
        <f t="shared" si="27"/>
        <v>54.6</v>
      </c>
      <c r="EJ7" s="52">
        <f t="shared" si="27"/>
        <v>56.9</v>
      </c>
      <c r="EK7" s="52">
        <f t="shared" si="27"/>
        <v>58.1</v>
      </c>
      <c r="EL7" s="52">
        <f t="shared" si="27"/>
        <v>59.4</v>
      </c>
      <c r="EM7" s="52">
        <f t="shared" si="27"/>
        <v>59.1</v>
      </c>
      <c r="EN7" s="52"/>
      <c r="EO7" s="52">
        <f>EO8</f>
        <v>71.5</v>
      </c>
      <c r="EP7" s="52">
        <f t="shared" ref="EP7:EX7" si="28">EP8</f>
        <v>65.900000000000006</v>
      </c>
      <c r="EQ7" s="52">
        <f t="shared" si="28"/>
        <v>66.599999999999994</v>
      </c>
      <c r="ER7" s="52">
        <f t="shared" si="28"/>
        <v>67</v>
      </c>
      <c r="ES7" s="52">
        <f t="shared" si="28"/>
        <v>67.900000000000006</v>
      </c>
      <c r="ET7" s="52">
        <f t="shared" si="28"/>
        <v>71.7</v>
      </c>
      <c r="EU7" s="52">
        <f t="shared" si="28"/>
        <v>72.900000000000006</v>
      </c>
      <c r="EV7" s="52">
        <f t="shared" si="28"/>
        <v>73.900000000000006</v>
      </c>
      <c r="EW7" s="52">
        <f t="shared" si="28"/>
        <v>74.3</v>
      </c>
      <c r="EX7" s="52">
        <f t="shared" si="28"/>
        <v>72.2</v>
      </c>
      <c r="EY7" s="52"/>
      <c r="EZ7" s="53">
        <f>EZ8</f>
        <v>50053425</v>
      </c>
      <c r="FA7" s="53">
        <f t="shared" ref="FA7:FI7" si="29">FA8</f>
        <v>51732908</v>
      </c>
      <c r="FB7" s="53">
        <f t="shared" si="29"/>
        <v>52458533</v>
      </c>
      <c r="FC7" s="53">
        <f t="shared" si="29"/>
        <v>53215917</v>
      </c>
      <c r="FD7" s="53">
        <f t="shared" si="29"/>
        <v>54214133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364681</v>
      </c>
      <c r="D8" s="55">
        <v>46</v>
      </c>
      <c r="E8" s="55">
        <v>6</v>
      </c>
      <c r="F8" s="55">
        <v>0</v>
      </c>
      <c r="G8" s="55">
        <v>1</v>
      </c>
      <c r="H8" s="55" t="s">
        <v>170</v>
      </c>
      <c r="I8" s="55" t="s">
        <v>171</v>
      </c>
      <c r="J8" s="55" t="s">
        <v>172</v>
      </c>
      <c r="K8" s="55" t="s">
        <v>173</v>
      </c>
      <c r="L8" s="55" t="s">
        <v>174</v>
      </c>
      <c r="M8" s="55" t="s">
        <v>175</v>
      </c>
      <c r="N8" s="55" t="s">
        <v>176</v>
      </c>
      <c r="O8" s="55" t="s">
        <v>177</v>
      </c>
      <c r="P8" s="55" t="s">
        <v>178</v>
      </c>
      <c r="Q8" s="56">
        <v>14</v>
      </c>
      <c r="R8" s="55" t="s">
        <v>179</v>
      </c>
      <c r="S8" s="55" t="s">
        <v>180</v>
      </c>
      <c r="T8" s="55" t="s">
        <v>181</v>
      </c>
      <c r="U8" s="56">
        <v>7622</v>
      </c>
      <c r="V8" s="56">
        <v>12311</v>
      </c>
      <c r="W8" s="55" t="s">
        <v>182</v>
      </c>
      <c r="X8" s="55" t="s">
        <v>182</v>
      </c>
      <c r="Y8" s="57" t="s">
        <v>183</v>
      </c>
      <c r="Z8" s="56">
        <v>120</v>
      </c>
      <c r="AA8" s="56" t="s">
        <v>40</v>
      </c>
      <c r="AB8" s="56" t="s">
        <v>40</v>
      </c>
      <c r="AC8" s="56" t="s">
        <v>40</v>
      </c>
      <c r="AD8" s="56" t="s">
        <v>40</v>
      </c>
      <c r="AE8" s="56">
        <v>120</v>
      </c>
      <c r="AF8" s="56">
        <v>86</v>
      </c>
      <c r="AG8" s="56" t="s">
        <v>40</v>
      </c>
      <c r="AH8" s="56">
        <v>86</v>
      </c>
      <c r="AI8" s="58">
        <v>100.2</v>
      </c>
      <c r="AJ8" s="58">
        <v>103.9</v>
      </c>
      <c r="AK8" s="58">
        <v>128.1</v>
      </c>
      <c r="AL8" s="58">
        <v>116.8</v>
      </c>
      <c r="AM8" s="58">
        <v>92.5</v>
      </c>
      <c r="AN8" s="58">
        <v>96.9</v>
      </c>
      <c r="AO8" s="58">
        <v>100.6</v>
      </c>
      <c r="AP8" s="58">
        <v>105.9</v>
      </c>
      <c r="AQ8" s="58">
        <v>104.3</v>
      </c>
      <c r="AR8" s="58">
        <v>96.3</v>
      </c>
      <c r="AS8" s="58">
        <v>96.6</v>
      </c>
      <c r="AT8" s="58">
        <v>95.9</v>
      </c>
      <c r="AU8" s="58">
        <v>88.8</v>
      </c>
      <c r="AV8" s="58">
        <v>82</v>
      </c>
      <c r="AW8" s="58">
        <v>82.9</v>
      </c>
      <c r="AX8" s="58">
        <v>81.599999999999994</v>
      </c>
      <c r="AY8" s="58">
        <v>84.3</v>
      </c>
      <c r="AZ8" s="58">
        <v>80.7</v>
      </c>
      <c r="BA8" s="58">
        <v>82.2</v>
      </c>
      <c r="BB8" s="58">
        <v>81.7</v>
      </c>
      <c r="BC8" s="58">
        <v>81</v>
      </c>
      <c r="BD8" s="58">
        <v>86.6</v>
      </c>
      <c r="BE8" s="59">
        <v>91.6</v>
      </c>
      <c r="BF8" s="59">
        <v>83.8</v>
      </c>
      <c r="BG8" s="59">
        <v>77.2</v>
      </c>
      <c r="BH8" s="59">
        <v>77.400000000000006</v>
      </c>
      <c r="BI8" s="59">
        <v>76.2</v>
      </c>
      <c r="BJ8" s="59">
        <v>80.599999999999994</v>
      </c>
      <c r="BK8" s="59">
        <v>77.099999999999994</v>
      </c>
      <c r="BL8" s="59">
        <v>78.599999999999994</v>
      </c>
      <c r="BM8" s="59">
        <v>78.099999999999994</v>
      </c>
      <c r="BN8" s="59">
        <v>77.5</v>
      </c>
      <c r="BO8" s="59">
        <v>83.9</v>
      </c>
      <c r="BP8" s="58">
        <v>72.7</v>
      </c>
      <c r="BQ8" s="58">
        <v>63.7</v>
      </c>
      <c r="BR8" s="58">
        <v>53</v>
      </c>
      <c r="BS8" s="58">
        <v>52.5</v>
      </c>
      <c r="BT8" s="58">
        <v>49.7</v>
      </c>
      <c r="BU8" s="58">
        <v>70.400000000000006</v>
      </c>
      <c r="BV8" s="58">
        <v>65.8</v>
      </c>
      <c r="BW8" s="58">
        <v>65</v>
      </c>
      <c r="BX8" s="58">
        <v>63.3</v>
      </c>
      <c r="BY8" s="58">
        <v>64.7</v>
      </c>
      <c r="BZ8" s="58">
        <v>68.7</v>
      </c>
      <c r="CA8" s="59">
        <v>35729</v>
      </c>
      <c r="CB8" s="59">
        <v>36618</v>
      </c>
      <c r="CC8" s="59">
        <v>38467</v>
      </c>
      <c r="CD8" s="59">
        <v>38094</v>
      </c>
      <c r="CE8" s="59">
        <v>42592</v>
      </c>
      <c r="CF8" s="59">
        <v>35788</v>
      </c>
      <c r="CG8" s="59">
        <v>37855</v>
      </c>
      <c r="CH8" s="59">
        <v>39289</v>
      </c>
      <c r="CI8" s="59">
        <v>40846</v>
      </c>
      <c r="CJ8" s="59">
        <v>41075</v>
      </c>
      <c r="CK8" s="58">
        <v>62428</v>
      </c>
      <c r="CL8" s="59">
        <v>12656</v>
      </c>
      <c r="CM8" s="59">
        <v>13443</v>
      </c>
      <c r="CN8" s="59">
        <v>13372</v>
      </c>
      <c r="CO8" s="59">
        <v>13917</v>
      </c>
      <c r="CP8" s="59">
        <v>12999</v>
      </c>
      <c r="CQ8" s="59">
        <v>10602</v>
      </c>
      <c r="CR8" s="59">
        <v>11234</v>
      </c>
      <c r="CS8" s="59">
        <v>11512</v>
      </c>
      <c r="CT8" s="59">
        <v>11831</v>
      </c>
      <c r="CU8" s="59">
        <v>11652</v>
      </c>
      <c r="CV8" s="58">
        <v>18236</v>
      </c>
      <c r="CW8" s="59">
        <v>60.2</v>
      </c>
      <c r="CX8" s="59">
        <v>66.8</v>
      </c>
      <c r="CY8" s="59">
        <v>72.3</v>
      </c>
      <c r="CZ8" s="59">
        <v>71</v>
      </c>
      <c r="DA8" s="59">
        <v>72</v>
      </c>
      <c r="DB8" s="59">
        <v>63.3</v>
      </c>
      <c r="DC8" s="59">
        <v>68.5</v>
      </c>
      <c r="DD8" s="59">
        <v>67.099999999999994</v>
      </c>
      <c r="DE8" s="59">
        <v>66.900000000000006</v>
      </c>
      <c r="DF8" s="59">
        <v>68.099999999999994</v>
      </c>
      <c r="DG8" s="59">
        <v>56.1</v>
      </c>
      <c r="DH8" s="59">
        <v>14.7</v>
      </c>
      <c r="DI8" s="59">
        <v>14.9</v>
      </c>
      <c r="DJ8" s="59">
        <v>16.100000000000001</v>
      </c>
      <c r="DK8" s="59">
        <v>15.3</v>
      </c>
      <c r="DL8" s="59">
        <v>14.5</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40.799999999999997</v>
      </c>
      <c r="EE8" s="58">
        <v>42</v>
      </c>
      <c r="EF8" s="58">
        <v>43.8</v>
      </c>
      <c r="EG8" s="58">
        <v>45.5</v>
      </c>
      <c r="EH8" s="58">
        <v>47.3</v>
      </c>
      <c r="EI8" s="58">
        <v>54.6</v>
      </c>
      <c r="EJ8" s="58">
        <v>56.9</v>
      </c>
      <c r="EK8" s="58">
        <v>58.1</v>
      </c>
      <c r="EL8" s="58">
        <v>59.4</v>
      </c>
      <c r="EM8" s="58">
        <v>59.1</v>
      </c>
      <c r="EN8" s="58">
        <v>57</v>
      </c>
      <c r="EO8" s="58">
        <v>71.5</v>
      </c>
      <c r="EP8" s="58">
        <v>65.900000000000006</v>
      </c>
      <c r="EQ8" s="58">
        <v>66.599999999999994</v>
      </c>
      <c r="ER8" s="58">
        <v>67</v>
      </c>
      <c r="ES8" s="58">
        <v>67.900000000000006</v>
      </c>
      <c r="ET8" s="58">
        <v>71.7</v>
      </c>
      <c r="EU8" s="58">
        <v>72.900000000000006</v>
      </c>
      <c r="EV8" s="58">
        <v>73.900000000000006</v>
      </c>
      <c r="EW8" s="58">
        <v>74.3</v>
      </c>
      <c r="EX8" s="58">
        <v>72.2</v>
      </c>
      <c r="EY8" s="58">
        <v>70.400000000000006</v>
      </c>
      <c r="EZ8" s="59">
        <v>50053425</v>
      </c>
      <c r="FA8" s="59">
        <v>51732908</v>
      </c>
      <c r="FB8" s="59">
        <v>52458533</v>
      </c>
      <c r="FC8" s="59">
        <v>53215917</v>
      </c>
      <c r="FD8" s="59">
        <v>54214133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直樹</cp:lastModifiedBy>
  <dcterms:created xsi:type="dcterms:W3CDTF">2025-01-16T06:45:04Z</dcterms:created>
  <dcterms:modified xsi:type="dcterms:W3CDTF">2025-01-29T07:31:38Z</dcterms:modified>
  <cp:category/>
</cp:coreProperties>
</file>